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ВИКОНАННЯ БЮДЖЕТУ 2025 рік\Виконання місцевого бюджету за 1 півріччя 2025 року\"/>
    </mc:Choice>
  </mc:AlternateContent>
  <xr:revisionPtr revIDLastSave="0" documentId="13_ncr:1_{053DD8E2-8800-4E09-B8C9-3DD1304D4563}" xr6:coauthVersionLast="46" xr6:coauthVersionMax="46" xr10:uidLastSave="{00000000-0000-0000-0000-000000000000}"/>
  <bookViews>
    <workbookView xWindow="-120" yWindow="-120" windowWidth="29040" windowHeight="15840" activeTab="3" xr2:uid="{82CA6AB2-A734-41DB-8220-46DDC1B623DA}"/>
  </bookViews>
  <sheets>
    <sheet name="доходи ЗФ" sheetId="1" r:id="rId1"/>
    <sheet name="доходи СФ" sheetId="2" r:id="rId2"/>
    <sheet name="видатки ЗФ" sheetId="3" r:id="rId3"/>
    <sheet name="видатки СФ" sheetId="4" r:id="rId4"/>
    <sheet name="порівнял аналіз доходів ЗФ" sheetId="5" r:id="rId5"/>
    <sheet name="порівнял аналіз доходів СФ" sheetId="6" r:id="rId6"/>
  </sheets>
  <definedNames>
    <definedName name="CREXPORT" localSheetId="3">#REF!</definedName>
    <definedName name="CREXPORT" localSheetId="4">#REF!</definedName>
    <definedName name="CREXPORT" localSheetId="5">#REF!</definedName>
    <definedName name="CREXPORT">#REF!</definedName>
    <definedName name="n" localSheetId="3" hidden="1">{#N/A,#N/A,FALSE,"Лист4"}</definedName>
    <definedName name="n" localSheetId="4" hidden="1">{#N/A,#N/A,FALSE,"Лист4"}</definedName>
    <definedName name="n" localSheetId="5" hidden="1">{#N/A,#N/A,FALSE,"Лист4"}</definedName>
    <definedName name="n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hidden="1">{#N/A,#N/A,FALSE,"Лист4"}</definedName>
    <definedName name="а" localSheetId="5" hidden="1">{#N/A,#N/A,FALSE,"Лист4"}</definedName>
    <definedName name="а" hidden="1">{#N/A,#N/A,FALSE,"Лист4"}</definedName>
    <definedName name="аа" localSheetId="3" hidden="1">{#N/A,#N/A,FALSE,"Лист4"}</definedName>
    <definedName name="аа" localSheetId="4" hidden="1">{#N/A,#N/A,FALSE,"Лист4"}</definedName>
    <definedName name="аа" localSheetId="5" hidden="1">{#N/A,#N/A,FALSE,"Лист4"}</definedName>
    <definedName name="аа" hidden="1">{#N/A,#N/A,FALSE,"Лист4"}</definedName>
    <definedName name="аааа" localSheetId="3" hidden="1">{#N/A,#N/A,FALSE,"Лист4"}</definedName>
    <definedName name="аааа" localSheetId="4" hidden="1">{#N/A,#N/A,FALSE,"Лист4"}</definedName>
    <definedName name="аааа" localSheetId="5" hidden="1">{#N/A,#N/A,FALSE,"Лист4"}</definedName>
    <definedName name="аааа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hidden="1">{#N/A,#N/A,FALSE,"Лист4"}</definedName>
    <definedName name="аааг" localSheetId="3" hidden="1">{#N/A,#N/A,FALSE,"Лист4"}</definedName>
    <definedName name="аааг" localSheetId="4" hidden="1">{#N/A,#N/A,FALSE,"Лист4"}</definedName>
    <definedName name="аааг" localSheetId="5" hidden="1">{#N/A,#N/A,FALSE,"Лист4"}</definedName>
    <definedName name="аааг" hidden="1">{#N/A,#N/A,FALSE,"Лист4"}</definedName>
    <definedName name="ааао" localSheetId="3" hidden="1">{#N/A,#N/A,FALSE,"Лист4"}</definedName>
    <definedName name="ааао" localSheetId="4" hidden="1">{#N/A,#N/A,FALSE,"Лист4"}</definedName>
    <definedName name="ааао" localSheetId="5" hidden="1">{#N/A,#N/A,FALSE,"Лист4"}</definedName>
    <definedName name="ааао" hidden="1">{#N/A,#N/A,FALSE,"Лист4"}</definedName>
    <definedName name="аааоркк" localSheetId="3" hidden="1">{#N/A,#N/A,FALSE,"Лист4"}</definedName>
    <definedName name="аааоркк" localSheetId="4" hidden="1">{#N/A,#N/A,FALSE,"Лист4"}</definedName>
    <definedName name="аааоркк" localSheetId="5" hidden="1">{#N/A,#N/A,FALSE,"Лист4"}</definedName>
    <definedName name="аааоркк" hidden="1">{#N/A,#N/A,FALSE,"Лист4"}</definedName>
    <definedName name="аарр" localSheetId="3" hidden="1">{#N/A,#N/A,FALSE,"Лист4"}</definedName>
    <definedName name="аарр" localSheetId="4" hidden="1">{#N/A,#N/A,FALSE,"Лист4"}</definedName>
    <definedName name="аарр" localSheetId="5" hidden="1">{#N/A,#N/A,FALSE,"Лист4"}</definedName>
    <definedName name="аарр" hidden="1">{#N/A,#N/A,FALSE,"Лист4"}</definedName>
    <definedName name="амп" localSheetId="3" hidden="1">{#N/A,#N/A,FALSE,"Лист4"}</definedName>
    <definedName name="амп" localSheetId="4" hidden="1">{#N/A,#N/A,FALSE,"Лист4"}</definedName>
    <definedName name="амп" localSheetId="5" hidden="1">{#N/A,#N/A,FALSE,"Лист4"}</definedName>
    <definedName name="амп" hidden="1">{#N/A,#N/A,FALSE,"Лист4"}</definedName>
    <definedName name="ап" localSheetId="3" hidden="1">{#N/A,#N/A,FALSE,"Лист4"}</definedName>
    <definedName name="ап" localSheetId="4" hidden="1">{#N/A,#N/A,FALSE,"Лист4"}</definedName>
    <definedName name="ап" localSheetId="5" hidden="1">{#N/A,#N/A,FALSE,"Лист4"}</definedName>
    <definedName name="ап" hidden="1">{#N/A,#N/A,FALSE,"Лист4"}</definedName>
    <definedName name="апро" localSheetId="3" hidden="1">{#N/A,#N/A,FALSE,"Лист4"}</definedName>
    <definedName name="апро" localSheetId="4" hidden="1">{#N/A,#N/A,FALSE,"Лист4"}</definedName>
    <definedName name="апро" localSheetId="5" hidden="1">{#N/A,#N/A,FALSE,"Лист4"}</definedName>
    <definedName name="апро" hidden="1">{#N/A,#N/A,FALSE,"Лист4"}</definedName>
    <definedName name="аунуну" localSheetId="3" hidden="1">{#N/A,#N/A,FALSE,"Лист4"}</definedName>
    <definedName name="аунуну" localSheetId="4" hidden="1">{#N/A,#N/A,FALSE,"Лист4"}</definedName>
    <definedName name="аунуну" localSheetId="5" hidden="1">{#N/A,#N/A,FALSE,"Лист4"}</definedName>
    <definedName name="аунуну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hidden="1">{#N/A,#N/A,FALSE,"Лист4"}</definedName>
    <definedName name="вап" localSheetId="3" hidden="1">{#N/A,#N/A,FALSE,"Лист4"}</definedName>
    <definedName name="вап" localSheetId="4" hidden="1">{#N/A,#N/A,FALSE,"Лист4"}</definedName>
    <definedName name="вап" localSheetId="5" hidden="1">{#N/A,#N/A,FALSE,"Лист4"}</definedName>
    <definedName name="вап" hidden="1">{#N/A,#N/A,FALSE,"Лист4"}</definedName>
    <definedName name="вапа" localSheetId="3" hidden="1">{#N/A,#N/A,FALSE,"Лист4"}</definedName>
    <definedName name="вапа" localSheetId="4" hidden="1">{#N/A,#N/A,FALSE,"Лист4"}</definedName>
    <definedName name="вапа" localSheetId="5" hidden="1">{#N/A,#N/A,FALSE,"Лист4"}</definedName>
    <definedName name="вапа" hidden="1">{#N/A,#N/A,FALSE,"Лист4"}</definedName>
    <definedName name="вапро" localSheetId="3" hidden="1">{#N/A,#N/A,FALSE,"Лист4"}</definedName>
    <definedName name="вапро" localSheetId="4" hidden="1">{#N/A,#N/A,FALSE,"Лист4"}</definedName>
    <definedName name="вапро" localSheetId="5" hidden="1">{#N/A,#N/A,FALSE,"Лист4"}</definedName>
    <definedName name="вапро" hidden="1">{#N/A,#N/A,FALSE,"Лист4"}</definedName>
    <definedName name="вау" localSheetId="3" hidden="1">{#N/A,#N/A,FALSE,"Лист4"}</definedName>
    <definedName name="вау" localSheetId="4" hidden="1">{#N/A,#N/A,FALSE,"Лист4"}</definedName>
    <definedName name="вау" localSheetId="5" hidden="1">{#N/A,#N/A,FALSE,"Лист4"}</definedName>
    <definedName name="вау" hidden="1">{#N/A,#N/A,FALSE,"Лист4"}</definedName>
    <definedName name="вв" localSheetId="3" hidden="1">{#N/A,#N/A,FALSE,"Лист4"}</definedName>
    <definedName name="вв" localSheetId="4" hidden="1">{#N/A,#N/A,FALSE,"Лист4"}</definedName>
    <definedName name="вв" localSheetId="5" hidden="1">{#N/A,#N/A,FALSE,"Лист4"}</definedName>
    <definedName name="вв" hidden="1">{#N/A,#N/A,FALSE,"Лист4"}</definedName>
    <definedName name="вмр" localSheetId="3" hidden="1">{#N/A,#N/A,FALSE,"Лист4"}</definedName>
    <definedName name="вмр" localSheetId="4" hidden="1">{#N/A,#N/A,FALSE,"Лист4"}</definedName>
    <definedName name="вмр" localSheetId="5" hidden="1">{#N/A,#N/A,FALSE,"Лист4"}</definedName>
    <definedName name="вмр" hidden="1">{#N/A,#N/A,FALSE,"Лист4"}</definedName>
    <definedName name="вруу" localSheetId="3" hidden="1">{#N/A,#N/A,FALSE,"Лист4"}</definedName>
    <definedName name="вруу" localSheetId="4" hidden="1">{#N/A,#N/A,FALSE,"Лист4"}</definedName>
    <definedName name="вруу" localSheetId="5" hidden="1">{#N/A,#N/A,FALSE,"Лист4"}</definedName>
    <definedName name="вруу" hidden="1">{#N/A,#N/A,FALSE,"Лист4"}</definedName>
    <definedName name="врууунуууу" localSheetId="3" hidden="1">{#N/A,#N/A,FALSE,"Лист4"}</definedName>
    <definedName name="врууунуууу" localSheetId="4" hidden="1">{#N/A,#N/A,FALSE,"Лист4"}</definedName>
    <definedName name="врууунуууу" localSheetId="5" hidden="1">{#N/A,#N/A,FALSE,"Лист4"}</definedName>
    <definedName name="врууунуууу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hidden="1">{#N/A,#N/A,FALSE,"Лист4"}</definedName>
    <definedName name="ггг" localSheetId="3" hidden="1">{#N/A,#N/A,FALSE,"Лист4"}</definedName>
    <definedName name="ггг" localSheetId="4" hidden="1">{#N/A,#N/A,FALSE,"Лист4"}</definedName>
    <definedName name="ггг" localSheetId="5" hidden="1">{#N/A,#N/A,FALSE,"Лист4"}</definedName>
    <definedName name="ггг" hidden="1">{#N/A,#N/A,FALSE,"Лист4"}</definedName>
    <definedName name="гго" localSheetId="3" hidden="1">{#N/A,#N/A,FALSE,"Лист4"}</definedName>
    <definedName name="гго" localSheetId="4" hidden="1">{#N/A,#N/A,FALSE,"Лист4"}</definedName>
    <definedName name="гго" localSheetId="5" hidden="1">{#N/A,#N/A,FALSE,"Лист4"}</definedName>
    <definedName name="гго" hidden="1">{#N/A,#N/A,FALSE,"Лист4"}</definedName>
    <definedName name="ггшшз" localSheetId="3" hidden="1">{#N/A,#N/A,FALSE,"Лист4"}</definedName>
    <definedName name="ггшшз" localSheetId="4" hidden="1">{#N/A,#N/A,FALSE,"Лист4"}</definedName>
    <definedName name="ггшшз" localSheetId="5" hidden="1">{#N/A,#N/A,FALSE,"Лист4"}</definedName>
    <definedName name="ггшшз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hidden="1">{#N/A,#N/A,FALSE,"Лист4"}</definedName>
    <definedName name="е" localSheetId="3" hidden="1">{#N/A,#N/A,FALSE,"Лист4"}</definedName>
    <definedName name="е" localSheetId="4" hidden="1">{#N/A,#N/A,FALSE,"Лист4"}</definedName>
    <definedName name="е" localSheetId="5" hidden="1">{#N/A,#N/A,FALSE,"Лист4"}</definedName>
    <definedName name="е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hidden="1">{#N/A,#N/A,FALSE,"Лист4"}</definedName>
    <definedName name="ееге" localSheetId="3" hidden="1">{#N/A,#N/A,FALSE,"Лист4"}</definedName>
    <definedName name="ееге" localSheetId="4" hidden="1">{#N/A,#N/A,FALSE,"Лист4"}</definedName>
    <definedName name="ееге" localSheetId="5" hidden="1">{#N/A,#N/A,FALSE,"Лист4"}</definedName>
    <definedName name="ееге" hidden="1">{#N/A,#N/A,FALSE,"Лист4"}</definedName>
    <definedName name="еегше" localSheetId="3" hidden="1">{#N/A,#N/A,FALSE,"Лист4"}</definedName>
    <definedName name="еегше" localSheetId="4" hidden="1">{#N/A,#N/A,FALSE,"Лист4"}</definedName>
    <definedName name="еегше" localSheetId="5" hidden="1">{#N/A,#N/A,FALSE,"Лист4"}</definedName>
    <definedName name="еегше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hidden="1">{#N/A,#N/A,FALSE,"Лист4"}</definedName>
    <definedName name="ееекк" localSheetId="3" hidden="1">{#N/A,#N/A,FALSE,"Лист4"}</definedName>
    <definedName name="ееекк" localSheetId="4" hidden="1">{#N/A,#N/A,FALSE,"Лист4"}</definedName>
    <definedName name="ееекк" localSheetId="5" hidden="1">{#N/A,#N/A,FALSE,"Лист4"}</definedName>
    <definedName name="ееекк" hidden="1">{#N/A,#N/A,FALSE,"Лист4"}</definedName>
    <definedName name="еепке" localSheetId="3" hidden="1">{#N/A,#N/A,FALSE,"Лист4"}</definedName>
    <definedName name="еепке" localSheetId="4" hidden="1">{#N/A,#N/A,FALSE,"Лист4"}</definedName>
    <definedName name="еепке" localSheetId="5" hidden="1">{#N/A,#N/A,FALSE,"Лист4"}</definedName>
    <definedName name="еепке" hidden="1">{#N/A,#N/A,FALSE,"Лист4"}</definedName>
    <definedName name="еешгег" localSheetId="3" hidden="1">{#N/A,#N/A,FALSE,"Лист4"}</definedName>
    <definedName name="еешгег" localSheetId="4" hidden="1">{#N/A,#N/A,FALSE,"Лист4"}</definedName>
    <definedName name="еешгег" localSheetId="5" hidden="1">{#N/A,#N/A,FALSE,"Лист4"}</definedName>
    <definedName name="еешгег" hidden="1">{#N/A,#N/A,FALSE,"Лист4"}</definedName>
    <definedName name="екуц" localSheetId="3" hidden="1">{#N/A,#N/A,FALSE,"Лист4"}</definedName>
    <definedName name="екуц" localSheetId="4" hidden="1">{#N/A,#N/A,FALSE,"Лист4"}</definedName>
    <definedName name="екуц" localSheetId="5" hidden="1">{#N/A,#N/A,FALSE,"Лист4"}</definedName>
    <definedName name="екуц" hidden="1">{#N/A,#N/A,FALSE,"Лист4"}</definedName>
    <definedName name="енг" localSheetId="3" hidden="1">{#N/A,#N/A,FALSE,"Лист4"}</definedName>
    <definedName name="енг" localSheetId="4" hidden="1">{#N/A,#N/A,FALSE,"Лист4"}</definedName>
    <definedName name="енг" localSheetId="5" hidden="1">{#N/A,#N/A,FALSE,"Лист4"}</definedName>
    <definedName name="енг" hidden="1">{#N/A,#N/A,FALSE,"Лист4"}</definedName>
    <definedName name="епи" localSheetId="3" hidden="1">{#N/A,#N/A,FALSE,"Лист4"}</definedName>
    <definedName name="епи" localSheetId="4" hidden="1">{#N/A,#N/A,FALSE,"Лист4"}</definedName>
    <definedName name="епи" localSheetId="5" hidden="1">{#N/A,#N/A,FALSE,"Лист4"}</definedName>
    <definedName name="епи" hidden="1">{#N/A,#N/A,FALSE,"Лист4"}</definedName>
    <definedName name="ешгееуу" localSheetId="3" hidden="1">{#N/A,#N/A,FALSE,"Лист4"}</definedName>
    <definedName name="ешгееуу" localSheetId="4" hidden="1">{#N/A,#N/A,FALSE,"Лист4"}</definedName>
    <definedName name="ешгееуу" localSheetId="5" hidden="1">{#N/A,#N/A,FALSE,"Лист4"}</definedName>
    <definedName name="ешгееуу" hidden="1">{#N/A,#N/A,FALSE,"Лист4"}</definedName>
    <definedName name="є" localSheetId="3" hidden="1">{#N/A,#N/A,FALSE,"Лист4"}</definedName>
    <definedName name="є" localSheetId="4" hidden="1">{#N/A,#N/A,FALSE,"Лист4"}</definedName>
    <definedName name="є" localSheetId="5" hidden="1">{#N/A,#N/A,FALSE,"Лист4"}</definedName>
    <definedName name="є" hidden="1">{#N/A,#N/A,FALSE,"Лист4"}</definedName>
    <definedName name="єєє" localSheetId="3" hidden="1">{#N/A,#N/A,FALSE,"Лист4"}</definedName>
    <definedName name="єєє" localSheetId="4" hidden="1">{#N/A,#N/A,FALSE,"Лист4"}</definedName>
    <definedName name="єєє" localSheetId="5" hidden="1">{#N/A,#N/A,FALSE,"Лист4"}</definedName>
    <definedName name="єєє" hidden="1">{#N/A,#N/A,FALSE,"Лист4"}</definedName>
    <definedName name="єєєєєє" localSheetId="3" hidden="1">{#N/A,#N/A,FALSE,"Лист4"}</definedName>
    <definedName name="єєєєєє" localSheetId="4" hidden="1">{#N/A,#N/A,FALSE,"Лист4"}</definedName>
    <definedName name="єєєєєє" localSheetId="5" hidden="1">{#N/A,#N/A,FALSE,"Лист4"}</definedName>
    <definedName name="єєєєєє" hidden="1">{#N/A,#N/A,FALSE,"Лист4"}</definedName>
    <definedName name="єєєєєєє" localSheetId="3" hidden="1">{#N/A,#N/A,FALSE,"Лист4"}</definedName>
    <definedName name="єєєєєєє" localSheetId="4" hidden="1">{#N/A,#N/A,FALSE,"Лист4"}</definedName>
    <definedName name="єєєєєєє" localSheetId="5" hidden="1">{#N/A,#N/A,FALSE,"Лист4"}</definedName>
    <definedName name="єєєєєєє" hidden="1">{#N/A,#N/A,FALSE,"Лист4"}</definedName>
    <definedName name="єєєєєєє." localSheetId="3" hidden="1">{#N/A,#N/A,FALSE,"Лист4"}</definedName>
    <definedName name="єєєєєєє." localSheetId="4" hidden="1">{#N/A,#N/A,FALSE,"Лист4"}</definedName>
    <definedName name="єєєєєєє." localSheetId="5" hidden="1">{#N/A,#N/A,FALSE,"Лист4"}</definedName>
    <definedName name="єєєєєєє." hidden="1">{#N/A,#N/A,FALSE,"Лист4"}</definedName>
    <definedName name="єж" localSheetId="3" hidden="1">{#N/A,#N/A,FALSE,"Лист4"}</definedName>
    <definedName name="єж" localSheetId="4" hidden="1">{#N/A,#N/A,FALSE,"Лист4"}</definedName>
    <definedName name="єж" localSheetId="5" hidden="1">{#N/A,#N/A,FALSE,"Лист4"}</definedName>
    <definedName name="єж" hidden="1">{#N/A,#N/A,FALSE,"Лист4"}</definedName>
    <definedName name="жж" localSheetId="3" hidden="1">{#N/A,#N/A,FALSE,"Лист4"}</definedName>
    <definedName name="жж" localSheetId="4" hidden="1">{#N/A,#N/A,FALSE,"Лист4"}</definedName>
    <definedName name="жж" localSheetId="5" hidden="1">{#N/A,#N/A,FALSE,"Лист4"}</definedName>
    <definedName name="жж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hidden="1">{#N/A,#N/A,FALSE,"Лист4"}</definedName>
    <definedName name="_xlnm.Print_Titles" localSheetId="2">'видатки ЗФ'!$6:$7</definedName>
    <definedName name="_xlnm.Print_Titles" localSheetId="3">'видатки СФ'!$6:$7</definedName>
    <definedName name="_xlnm.Print_Titles" localSheetId="0">'доходи ЗФ'!$A:$B</definedName>
    <definedName name="_xlnm.Print_Titles" localSheetId="1">'доходи СФ'!$A:$B</definedName>
    <definedName name="_xlnm.Print_Titles" localSheetId="4">'порівнял аналіз доходів ЗФ'!$A:$C,'порівнял аналіз доходів ЗФ'!$5:$5</definedName>
    <definedName name="_xlnm.Print_Titles" localSheetId="5">'порівнял аналіз доходів СФ'!$A:$C,'порівнял аналіз доходів СФ'!$5:$5</definedName>
    <definedName name="здоровя" localSheetId="3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hidden="1">{#N/A,#N/A,FALSE,"Лист4"}</definedName>
    <definedName name="зззз" localSheetId="3" hidden="1">{#N/A,#N/A,FALSE,"Лист4"}</definedName>
    <definedName name="зззз" localSheetId="4" hidden="1">{#N/A,#N/A,FALSE,"Лист4"}</definedName>
    <definedName name="зззз" localSheetId="5" hidden="1">{#N/A,#N/A,FALSE,"Лист4"}</definedName>
    <definedName name="зззз" hidden="1">{#N/A,#N/A,FALSE,"Лист4"}</definedName>
    <definedName name="ип" localSheetId="3" hidden="1">{#N/A,#N/A,FALSE,"Лист4"}</definedName>
    <definedName name="ип" localSheetId="4" hidden="1">{#N/A,#N/A,FALSE,"Лист4"}</definedName>
    <definedName name="ип" localSheetId="5" hidden="1">{#N/A,#N/A,FALSE,"Лист4"}</definedName>
    <definedName name="ип" hidden="1">{#N/A,#N/A,FALSE,"Лист4"}</definedName>
    <definedName name="ить" localSheetId="3" hidden="1">{#N/A,#N/A,FALSE,"Лист4"}</definedName>
    <definedName name="ить" localSheetId="4" hidden="1">{#N/A,#N/A,FALSE,"Лист4"}</definedName>
    <definedName name="ить" localSheetId="5" hidden="1">{#N/A,#N/A,FALSE,"Лист4"}</definedName>
    <definedName name="ить" hidden="1">{#N/A,#N/A,FALSE,"Лист4"}</definedName>
    <definedName name="іваа" localSheetId="3" hidden="1">{#N/A,#N/A,FALSE,"Лист4"}</definedName>
    <definedName name="іваа" localSheetId="4" hidden="1">{#N/A,#N/A,FALSE,"Лист4"}</definedName>
    <definedName name="іваа" localSheetId="5" hidden="1">{#N/A,#N/A,FALSE,"Лист4"}</definedName>
    <definedName name="іваа" hidden="1">{#N/A,#N/A,FALSE,"Лист4"}</definedName>
    <definedName name="івап" localSheetId="3" hidden="1">{#N/A,#N/A,FALSE,"Лист4"}</definedName>
    <definedName name="івап" localSheetId="4" hidden="1">{#N/A,#N/A,FALSE,"Лист4"}</definedName>
    <definedName name="івап" localSheetId="5" hidden="1">{#N/A,#N/A,FALSE,"Лист4"}</definedName>
    <definedName name="івап" hidden="1">{#N/A,#N/A,FALSE,"Лист4"}</definedName>
    <definedName name="івпа" localSheetId="3" hidden="1">{#N/A,#N/A,FALSE,"Лист4"}</definedName>
    <definedName name="івпа" localSheetId="4" hidden="1">{#N/A,#N/A,FALSE,"Лист4"}</definedName>
    <definedName name="івпа" localSheetId="5" hidden="1">{#N/A,#N/A,FALSE,"Лист4"}</definedName>
    <definedName name="івпа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hidden="1">{#N/A,#N/A,FALSE,"Лист4"}</definedName>
    <definedName name="ііі" localSheetId="3" hidden="1">{#N/A,#N/A,FALSE,"Лист4"}</definedName>
    <definedName name="ііі" localSheetId="4" hidden="1">{#N/A,#N/A,FALSE,"Лист4"}</definedName>
    <definedName name="ііі" localSheetId="5" hidden="1">{#N/A,#N/A,FALSE,"Лист4"}</definedName>
    <definedName name="ііі" hidden="1">{#N/A,#N/A,FALSE,"Лист4"}</definedName>
    <definedName name="іііі" localSheetId="3" hidden="1">{#N/A,#N/A,FALSE,"Лист4"}</definedName>
    <definedName name="іііі" localSheetId="4" hidden="1">{#N/A,#N/A,FALSE,"Лист4"}</definedName>
    <definedName name="іііі" localSheetId="5" hidden="1">{#N/A,#N/A,FALSE,"Лист4"}</definedName>
    <definedName name="іііі" hidden="1">{#N/A,#N/A,FALSE,"Лист4"}</definedName>
    <definedName name="ін" localSheetId="3" hidden="1">{#N/A,#N/A,FALSE,"Лист4"}</definedName>
    <definedName name="ін" localSheetId="4" hidden="1">{#N/A,#N/A,FALSE,"Лист4"}</definedName>
    <definedName name="ін" localSheetId="5" hidden="1">{#N/A,#N/A,FALSE,"Лист4"}</definedName>
    <definedName name="ін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hidden="1">{#N/A,#N/A,FALSE,"Лист4"}</definedName>
    <definedName name="іук" localSheetId="3" hidden="1">{#N/A,#N/A,FALSE,"Лист4"}</definedName>
    <definedName name="іук" localSheetId="4" hidden="1">{#N/A,#N/A,FALSE,"Лист4"}</definedName>
    <definedName name="іук" localSheetId="5" hidden="1">{#N/A,#N/A,FALSE,"Лист4"}</definedName>
    <definedName name="іук" hidden="1">{#N/A,#N/A,FALSE,"Лист4"}</definedName>
    <definedName name="їжд" localSheetId="3" hidden="1">{#N/A,#N/A,FALSE,"Лист4"}</definedName>
    <definedName name="їжд" localSheetId="4" hidden="1">{#N/A,#N/A,FALSE,"Лист4"}</definedName>
    <definedName name="їжд" localSheetId="5" hidden="1">{#N/A,#N/A,FALSE,"Лист4"}</definedName>
    <definedName name="їжд" hidden="1">{#N/A,#N/A,FALSE,"Лист4"}</definedName>
    <definedName name="ййй" localSheetId="3" hidden="1">{#N/A,#N/A,FALSE,"Лист4"}</definedName>
    <definedName name="ййй" localSheetId="4" hidden="1">{#N/A,#N/A,FALSE,"Лист4"}</definedName>
    <definedName name="ййй" localSheetId="5" hidden="1">{#N/A,#N/A,FALSE,"Лист4"}</definedName>
    <definedName name="ййй" hidden="1">{#N/A,#N/A,FALSE,"Лист4"}</definedName>
    <definedName name="йййй" localSheetId="3" hidden="1">{#N/A,#N/A,FALSE,"Лист4"}</definedName>
    <definedName name="йййй" localSheetId="4" hidden="1">{#N/A,#N/A,FALSE,"Лист4"}</definedName>
    <definedName name="йййй" localSheetId="5" hidden="1">{#N/A,#N/A,FALSE,"Лист4"}</definedName>
    <definedName name="йййй" hidden="1">{#N/A,#N/A,FALSE,"Лист4"}</definedName>
    <definedName name="кгккг" localSheetId="3" hidden="1">{#N/A,#N/A,FALSE,"Лист4"}</definedName>
    <definedName name="кгккг" localSheetId="4" hidden="1">{#N/A,#N/A,FALSE,"Лист4"}</definedName>
    <definedName name="кгккг" localSheetId="5" hidden="1">{#N/A,#N/A,FALSE,"Лист4"}</definedName>
    <definedName name="кгккг" hidden="1">{#N/A,#N/A,FALSE,"Лист4"}</definedName>
    <definedName name="кгкккк" localSheetId="3" hidden="1">{#N/A,#N/A,FALSE,"Лист4"}</definedName>
    <definedName name="кгкккк" localSheetId="4" hidden="1">{#N/A,#N/A,FALSE,"Лист4"}</definedName>
    <definedName name="кгкккк" localSheetId="5" hidden="1">{#N/A,#N/A,FALSE,"Лист4"}</definedName>
    <definedName name="кгкккк" hidden="1">{#N/A,#N/A,FALSE,"Лист4"}</definedName>
    <definedName name="кеуц" localSheetId="3" hidden="1">{#N/A,#N/A,FALSE,"Лист4"}</definedName>
    <definedName name="кеуц" localSheetId="4" hidden="1">{#N/A,#N/A,FALSE,"Лист4"}</definedName>
    <definedName name="кеуц" localSheetId="5" hidden="1">{#N/A,#N/A,FALSE,"Лист4"}</definedName>
    <definedName name="кеуц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hidden="1">{#N/A,#N/A,FALSE,"Лист4"}</definedName>
    <definedName name="ккгкг" localSheetId="3" hidden="1">{#N/A,#N/A,FALSE,"Лист4"}</definedName>
    <definedName name="ккгкг" localSheetId="4" hidden="1">{#N/A,#N/A,FALSE,"Лист4"}</definedName>
    <definedName name="ккгкг" localSheetId="5" hidden="1">{#N/A,#N/A,FALSE,"Лист4"}</definedName>
    <definedName name="ккгкг" hidden="1">{#N/A,#N/A,FALSE,"Лист4"}</definedName>
    <definedName name="ккк" localSheetId="3" hidden="1">{#N/A,#N/A,FALSE,"Лист4"}</definedName>
    <definedName name="ккк" localSheetId="4" hidden="1">{#N/A,#N/A,FALSE,"Лист4"}</definedName>
    <definedName name="ккк" localSheetId="5" hidden="1">{#N/A,#N/A,FALSE,"Лист4"}</definedName>
    <definedName name="ккк" hidden="1">{#N/A,#N/A,FALSE,"Лист4"}</definedName>
    <definedName name="кккну" localSheetId="3" hidden="1">{#N/A,#N/A,FALSE,"Лист4"}</definedName>
    <definedName name="кккну" localSheetId="4" hidden="1">{#N/A,#N/A,FALSE,"Лист4"}</definedName>
    <definedName name="кккну" localSheetId="5" hidden="1">{#N/A,#N/A,FALSE,"Лист4"}</definedName>
    <definedName name="кккну" hidden="1">{#N/A,#N/A,FALSE,"Лист4"}</definedName>
    <definedName name="кккокк" localSheetId="3" hidden="1">{#N/A,#N/A,FALSE,"Лист4"}</definedName>
    <definedName name="кккокк" localSheetId="4" hidden="1">{#N/A,#N/A,FALSE,"Лист4"}</definedName>
    <definedName name="кккокк" localSheetId="5" hidden="1">{#N/A,#N/A,FALSE,"Лист4"}</definedName>
    <definedName name="кккокк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hidden="1">{#N/A,#N/A,FALSE,"Лист4"}</definedName>
    <definedName name="л" localSheetId="3" hidden="1">{#N/A,#N/A,FALSE,"Лист4"}</definedName>
    <definedName name="л" localSheetId="4" hidden="1">{#N/A,#N/A,FALSE,"Лист4"}</definedName>
    <definedName name="л" localSheetId="5" hidden="1">{#N/A,#N/A,FALSE,"Лист4"}</definedName>
    <definedName name="л" hidden="1">{#N/A,#N/A,FALSE,"Лист4"}</definedName>
    <definedName name="лд" localSheetId="3" hidden="1">{#N/A,#N/A,FALSE,"Лист4"}</definedName>
    <definedName name="лд" localSheetId="4" hidden="1">{#N/A,#N/A,FALSE,"Лист4"}</definedName>
    <definedName name="лд" localSheetId="5" hidden="1">{#N/A,#N/A,FALSE,"Лист4"}</definedName>
    <definedName name="лд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hidden="1">{#N/A,#N/A,FALSE,"Лист4"}</definedName>
    <definedName name="лнпллпл" localSheetId="3" hidden="1">{#N/A,#N/A,FALSE,"Лист4"}</definedName>
    <definedName name="лнпллпл" localSheetId="4" hidden="1">{#N/A,#N/A,FALSE,"Лист4"}</definedName>
    <definedName name="лнпллпл" localSheetId="5" hidden="1">{#N/A,#N/A,FALSE,"Лист4"}</definedName>
    <definedName name="лнпллпл" hidden="1">{#N/A,#N/A,FALSE,"Лист4"}</definedName>
    <definedName name="мак" localSheetId="3" hidden="1">{#N/A,#N/A,FALSE,"Лист4"}</definedName>
    <definedName name="мак" localSheetId="4" hidden="1">{#N/A,#N/A,FALSE,"Лист4"}</definedName>
    <definedName name="мак" localSheetId="5" hidden="1">{#N/A,#N/A,FALSE,"Лист4"}</definedName>
    <definedName name="мак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hidden="1">{#N/A,#N/A,FALSE,"Лист4"}</definedName>
    <definedName name="мпе" localSheetId="3" hidden="1">{#N/A,#N/A,FALSE,"Лист4"}</definedName>
    <definedName name="мпе" localSheetId="4" hidden="1">{#N/A,#N/A,FALSE,"Лист4"}</definedName>
    <definedName name="мпе" localSheetId="5" hidden="1">{#N/A,#N/A,FALSE,"Лист4"}</definedName>
    <definedName name="мпе" hidden="1">{#N/A,#N/A,FALSE,"Лист4"}</definedName>
    <definedName name="нгнгш" localSheetId="3" hidden="1">{#N/A,#N/A,FALSE,"Лист4"}</definedName>
    <definedName name="нгнгш" localSheetId="4" hidden="1">{#N/A,#N/A,FALSE,"Лист4"}</definedName>
    <definedName name="нгнгш" localSheetId="5" hidden="1">{#N/A,#N/A,FALSE,"Лист4"}</definedName>
    <definedName name="нгнгш" hidden="1">{#N/A,#N/A,FALSE,"Лист4"}</definedName>
    <definedName name="ннггг" localSheetId="3" hidden="1">{#N/A,#N/A,FALSE,"Лист4"}</definedName>
    <definedName name="ннггг" localSheetId="4" hidden="1">{#N/A,#N/A,FALSE,"Лист4"}</definedName>
    <definedName name="ннггг" localSheetId="5" hidden="1">{#N/A,#N/A,FALSE,"Лист4"}</definedName>
    <definedName name="ннггг" hidden="1">{#N/A,#N/A,FALSE,"Лист4"}</definedName>
    <definedName name="ннн" localSheetId="3" hidden="1">{#N/A,#N/A,FALSE,"Лист4"}</definedName>
    <definedName name="ннн" localSheetId="4" hidden="1">{#N/A,#N/A,FALSE,"Лист4"}</definedName>
    <definedName name="ннн" localSheetId="5" hidden="1">{#N/A,#N/A,FALSE,"Лист4"}</definedName>
    <definedName name="ннн" hidden="1">{#N/A,#N/A,FALSE,"Лист4"}</definedName>
    <definedName name="ннннг" localSheetId="3" hidden="1">{#N/A,#N/A,FALSE,"Лист4"}</definedName>
    <definedName name="ннннг" localSheetId="4" hidden="1">{#N/A,#N/A,FALSE,"Лист4"}</definedName>
    <definedName name="ннннг" localSheetId="5" hidden="1">{#N/A,#N/A,FALSE,"Лист4"}</definedName>
    <definedName name="ннннг" hidden="1">{#N/A,#N/A,FALSE,"Лист4"}</definedName>
    <definedName name="нннннннн" localSheetId="3" hidden="1">{#N/A,#N/A,FALSE,"Лист4"}</definedName>
    <definedName name="нннннннн" localSheetId="4" hidden="1">{#N/A,#N/A,FALSE,"Лист4"}</definedName>
    <definedName name="нннннннн" localSheetId="5" hidden="1">{#N/A,#N/A,FALSE,"Лист4"}</definedName>
    <definedName name="нннннннн" hidden="1">{#N/A,#N/A,FALSE,"Лист4"}</definedName>
    <definedName name="ннншенгке" localSheetId="3" hidden="1">{#N/A,#N/A,FALSE,"Лист4"}</definedName>
    <definedName name="ннншенгке" localSheetId="4" hidden="1">{#N/A,#N/A,FALSE,"Лист4"}</definedName>
    <definedName name="ннншенгке" localSheetId="5" hidden="1">{#N/A,#N/A,FALSE,"Лист4"}</definedName>
    <definedName name="ннншенгке" hidden="1">{#N/A,#N/A,FALSE,"Лист4"}</definedName>
    <definedName name="нншекк" localSheetId="3" hidden="1">{#N/A,#N/A,FALSE,"Лист4"}</definedName>
    <definedName name="нншекк" localSheetId="4" hidden="1">{#N/A,#N/A,FALSE,"Лист4"}</definedName>
    <definedName name="нншекк" localSheetId="5" hidden="1">{#N/A,#N/A,FALSE,"Лист4"}</definedName>
    <definedName name="нншекк" hidden="1">{#N/A,#N/A,FALSE,"Лист4"}</definedName>
    <definedName name="оггне" localSheetId="3" hidden="1">{#N/A,#N/A,FALSE,"Лист4"}</definedName>
    <definedName name="оггне" localSheetId="4" hidden="1">{#N/A,#N/A,FALSE,"Лист4"}</definedName>
    <definedName name="оггне" localSheetId="5" hidden="1">{#N/A,#N/A,FALSE,"Лист4"}</definedName>
    <definedName name="оггне" hidden="1">{#N/A,#N/A,FALSE,"Лист4"}</definedName>
    <definedName name="оллд" localSheetId="3" hidden="1">{#N/A,#N/A,FALSE,"Лист4"}</definedName>
    <definedName name="оллд" localSheetId="4" hidden="1">{#N/A,#N/A,FALSE,"Лист4"}</definedName>
    <definedName name="оллд" localSheetId="5" hidden="1">{#N/A,#N/A,FALSE,"Лист4"}</definedName>
    <definedName name="оллд" hidden="1">{#N/A,#N/A,FALSE,"Лист4"}</definedName>
    <definedName name="олол" localSheetId="3" hidden="1">{#N/A,#N/A,FALSE,"Лист4"}</definedName>
    <definedName name="олол" localSheetId="4" hidden="1">{#N/A,#N/A,FALSE,"Лист4"}</definedName>
    <definedName name="олол" localSheetId="5" hidden="1">{#N/A,#N/A,FALSE,"Лист4"}</definedName>
    <definedName name="олол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hidden="1">{#N/A,#N/A,FALSE,"Лист4"}</definedName>
    <definedName name="орнг" localSheetId="3" hidden="1">{#N/A,#N/A,FALSE,"Лист4"}</definedName>
    <definedName name="орнг" localSheetId="4" hidden="1">{#N/A,#N/A,FALSE,"Лист4"}</definedName>
    <definedName name="орнг" localSheetId="5" hidden="1">{#N/A,#N/A,FALSE,"Лист4"}</definedName>
    <definedName name="орнг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hidden="1">{#N/A,#N/A,FALSE,"Лист4"}</definedName>
    <definedName name="плеккккг" localSheetId="3" hidden="1">{#N/A,#N/A,FALSE,"Лист4"}</definedName>
    <definedName name="плеккккг" localSheetId="4" hidden="1">{#N/A,#N/A,FALSE,"Лист4"}</definedName>
    <definedName name="плеккккг" localSheetId="5" hidden="1">{#N/A,#N/A,FALSE,"Лист4"}</definedName>
    <definedName name="плеккккг" hidden="1">{#N/A,#N/A,FALSE,"Лист4"}</definedName>
    <definedName name="пллеелш" localSheetId="3" hidden="1">{#N/A,#N/A,FALSE,"Лист4"}</definedName>
    <definedName name="пллеелш" localSheetId="4" hidden="1">{#N/A,#N/A,FALSE,"Лист4"}</definedName>
    <definedName name="пллеелш" localSheetId="5" hidden="1">{#N/A,#N/A,FALSE,"Лист4"}</definedName>
    <definedName name="пллеелш" hidden="1">{#N/A,#N/A,FALSE,"Лист4"}</definedName>
    <definedName name="попле" localSheetId="3" hidden="1">{#N/A,#N/A,FALSE,"Лист4"}</definedName>
    <definedName name="попле" localSheetId="4" hidden="1">{#N/A,#N/A,FALSE,"Лист4"}</definedName>
    <definedName name="попле" localSheetId="5" hidden="1">{#N/A,#N/A,FALSE,"Лист4"}</definedName>
    <definedName name="попле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hidden="1">{#N/A,#N/A,FALSE,"Лист4"}</definedName>
    <definedName name="ппше" localSheetId="3" hidden="1">{#N/A,#N/A,FALSE,"Лист4"}</definedName>
    <definedName name="ппше" localSheetId="4" hidden="1">{#N/A,#N/A,FALSE,"Лист4"}</definedName>
    <definedName name="ппше" localSheetId="5" hidden="1">{#N/A,#N/A,FALSE,"Лист4"}</definedName>
    <definedName name="ппше" hidden="1">{#N/A,#N/A,FALSE,"Лист4"}</definedName>
    <definedName name="про" localSheetId="3" hidden="1">{#N/A,#N/A,FALSE,"Лист4"}</definedName>
    <definedName name="про" localSheetId="4" hidden="1">{#N/A,#N/A,FALSE,"Лист4"}</definedName>
    <definedName name="про" localSheetId="5" hidden="1">{#N/A,#N/A,FALSE,"Лист4"}</definedName>
    <definedName name="про" hidden="1">{#N/A,#N/A,FALSE,"Лист4"}</definedName>
    <definedName name="прое" localSheetId="3" hidden="1">{#N/A,#N/A,FALSE,"Лист4"}</definedName>
    <definedName name="прое" localSheetId="4" hidden="1">{#N/A,#N/A,FALSE,"Лист4"}</definedName>
    <definedName name="прое" localSheetId="5" hidden="1">{#N/A,#N/A,FALSE,"Лист4"}</definedName>
    <definedName name="прое" hidden="1">{#N/A,#N/A,FALSE,"Лист4"}</definedName>
    <definedName name="прои" localSheetId="3" hidden="1">{#N/A,#N/A,FALSE,"Лист4"}</definedName>
    <definedName name="прои" localSheetId="4" hidden="1">{#N/A,#N/A,FALSE,"Лист4"}</definedName>
    <definedName name="прои" localSheetId="5" hidden="1">{#N/A,#N/A,FALSE,"Лист4"}</definedName>
    <definedName name="прои" hidden="1">{#N/A,#N/A,FALSE,"Лист4"}</definedName>
    <definedName name="рор" localSheetId="3" hidden="1">{#N/A,#N/A,FALSE,"Лист4"}</definedName>
    <definedName name="рор" localSheetId="4" hidden="1">{#N/A,#N/A,FALSE,"Лист4"}</definedName>
    <definedName name="рор" localSheetId="5" hidden="1">{#N/A,#N/A,FALSE,"Лист4"}</definedName>
    <definedName name="рор" hidden="1">{#N/A,#N/A,FALSE,"Лист4"}</definedName>
    <definedName name="роро" localSheetId="3" hidden="1">{#N/A,#N/A,FALSE,"Лист4"}</definedName>
    <definedName name="роро" localSheetId="4" hidden="1">{#N/A,#N/A,FALSE,"Лист4"}</definedName>
    <definedName name="роро" localSheetId="5" hidden="1">{#N/A,#N/A,FALSE,"Лист4"}</definedName>
    <definedName name="роро" hidden="1">{#N/A,#N/A,FALSE,"Лист4"}</definedName>
    <definedName name="рррр" localSheetId="3" hidden="1">{#N/A,#N/A,FALSE,"Лист4"}</definedName>
    <definedName name="рррр" localSheetId="4" hidden="1">{#N/A,#N/A,FALSE,"Лист4"}</definedName>
    <definedName name="рррр" localSheetId="5" hidden="1">{#N/A,#N/A,FALSE,"Лист4"}</definedName>
    <definedName name="рррр" hidden="1">{#N/A,#N/A,FALSE,"Лист4"}</definedName>
    <definedName name="сми" localSheetId="3" hidden="1">{#N/A,#N/A,FALSE,"Лист4"}</definedName>
    <definedName name="сми" localSheetId="4" hidden="1">{#N/A,#N/A,FALSE,"Лист4"}</definedName>
    <definedName name="сми" localSheetId="5" hidden="1">{#N/A,#N/A,FALSE,"Лист4"}</definedName>
    <definedName name="сми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hidden="1">{#N/A,#N/A,FALSE,"Лист4"}</definedName>
    <definedName name="сум" localSheetId="3" hidden="1">{#N/A,#N/A,FALSE,"Лист4"}</definedName>
    <definedName name="сум" localSheetId="4" hidden="1">{#N/A,#N/A,FALSE,"Лист4"}</definedName>
    <definedName name="сум" localSheetId="5" hidden="1">{#N/A,#N/A,FALSE,"Лист4"}</definedName>
    <definedName name="сум" hidden="1">{#N/A,#N/A,FALSE,"Лист4"}</definedName>
    <definedName name="Суми" localSheetId="3" hidden="1">{#N/A,#N/A,FALSE,"Лист4"}</definedName>
    <definedName name="Суми" localSheetId="4" hidden="1">{#N/A,#N/A,FALSE,"Лист4"}</definedName>
    <definedName name="Суми" localSheetId="5" hidden="1">{#N/A,#N/A,FALSE,"Лист4"}</definedName>
    <definedName name="Суми" hidden="1">{#N/A,#N/A,FALSE,"Лист4"}</definedName>
    <definedName name="счу" localSheetId="3" hidden="1">{#N/A,#N/A,FALSE,"Лист4"}</definedName>
    <definedName name="счу" localSheetId="4" hidden="1">{#N/A,#N/A,FALSE,"Лист4"}</definedName>
    <definedName name="счу" localSheetId="5" hidden="1">{#N/A,#N/A,FALSE,"Лист4"}</definedName>
    <definedName name="счу" hidden="1">{#N/A,#N/A,FALSE,"Лист4"}</definedName>
    <definedName name="счя" localSheetId="3" hidden="1">{#N/A,#N/A,FALSE,"Лист4"}</definedName>
    <definedName name="счя" localSheetId="4" hidden="1">{#N/A,#N/A,FALSE,"Лист4"}</definedName>
    <definedName name="счя" localSheetId="5" hidden="1">{#N/A,#N/A,FALSE,"Лист4"}</definedName>
    <definedName name="счя" hidden="1">{#N/A,#N/A,FALSE,"Лист4"}</definedName>
    <definedName name="тогн" localSheetId="3" hidden="1">{#N/A,#N/A,FALSE,"Лист4"}</definedName>
    <definedName name="тогн" localSheetId="4" hidden="1">{#N/A,#N/A,FALSE,"Лист4"}</definedName>
    <definedName name="тогн" localSheetId="5" hidden="1">{#N/A,#N/A,FALSE,"Лист4"}</definedName>
    <definedName name="тогн" hidden="1">{#N/A,#N/A,FALSE,"Лист4"}</definedName>
    <definedName name="трн" localSheetId="3" hidden="1">{#N/A,#N/A,FALSE,"Лист4"}</definedName>
    <definedName name="трн" localSheetId="4" hidden="1">{#N/A,#N/A,FALSE,"Лист4"}</definedName>
    <definedName name="трн" localSheetId="5" hidden="1">{#N/A,#N/A,FALSE,"Лист4"}</definedName>
    <definedName name="трн" hidden="1">{#N/A,#N/A,FALSE,"Лист4"}</definedName>
    <definedName name="ттт" localSheetId="3" hidden="1">{#N/A,#N/A,FALSE,"Лист4"}</definedName>
    <definedName name="ттт" localSheetId="4" hidden="1">{#N/A,#N/A,FALSE,"Лист4"}</definedName>
    <definedName name="ттт" localSheetId="5" hidden="1">{#N/A,#N/A,FALSE,"Лист4"}</definedName>
    <definedName name="ттт" hidden="1">{#N/A,#N/A,FALSE,"Лист4"}</definedName>
    <definedName name="ть" localSheetId="3" hidden="1">{#N/A,#N/A,FALSE,"Лист4"}</definedName>
    <definedName name="ть" localSheetId="4" hidden="1">{#N/A,#N/A,FALSE,"Лист4"}</definedName>
    <definedName name="ть" localSheetId="5" hidden="1">{#N/A,#N/A,FALSE,"Лист4"}</definedName>
    <definedName name="ть" hidden="1">{#N/A,#N/A,FALSE,"Лист4"}</definedName>
    <definedName name="уа" localSheetId="3" hidden="1">{#N/A,#N/A,FALSE,"Лист4"}</definedName>
    <definedName name="уа" localSheetId="4" hidden="1">{#N/A,#N/A,FALSE,"Лист4"}</definedName>
    <definedName name="уа" localSheetId="5" hidden="1">{#N/A,#N/A,FALSE,"Лист4"}</definedName>
    <definedName name="уа" hidden="1">{#N/A,#N/A,FALSE,"Лист4"}</definedName>
    <definedName name="увке" localSheetId="3" hidden="1">{#N/A,#N/A,FALSE,"Лист4"}</definedName>
    <definedName name="увке" localSheetId="4" hidden="1">{#N/A,#N/A,FALSE,"Лист4"}</definedName>
    <definedName name="увке" localSheetId="5" hidden="1">{#N/A,#N/A,FALSE,"Лист4"}</definedName>
    <definedName name="увке" hidden="1">{#N/A,#N/A,FALSE,"Лист4"}</definedName>
    <definedName name="уеунукнун" localSheetId="3" hidden="1">{#N/A,#N/A,FALSE,"Лист4"}</definedName>
    <definedName name="уеунукнун" localSheetId="4" hidden="1">{#N/A,#N/A,FALSE,"Лист4"}</definedName>
    <definedName name="уеунукнун" localSheetId="5" hidden="1">{#N/A,#N/A,FALSE,"Лист4"}</definedName>
    <definedName name="уеунукнун" hidden="1">{#N/A,#N/A,FALSE,"Лист4"}</definedName>
    <definedName name="уке" localSheetId="3" hidden="1">{#N/A,#N/A,FALSE,"Лист4"}</definedName>
    <definedName name="уке" localSheetId="4" hidden="1">{#N/A,#N/A,FALSE,"Лист4"}</definedName>
    <definedName name="уке" localSheetId="5" hidden="1">{#N/A,#N/A,FALSE,"Лист4"}</definedName>
    <definedName name="уке" hidden="1">{#N/A,#N/A,FALSE,"Лист4"}</definedName>
    <definedName name="укй" localSheetId="3" hidden="1">{#N/A,#N/A,FALSE,"Лист4"}</definedName>
    <definedName name="укй" localSheetId="4" hidden="1">{#N/A,#N/A,FALSE,"Лист4"}</definedName>
    <definedName name="укй" localSheetId="5" hidden="1">{#N/A,#N/A,FALSE,"Лист4"}</definedName>
    <definedName name="укй" hidden="1">{#N/A,#N/A,FALSE,"Лист4"}</definedName>
    <definedName name="укунн" localSheetId="3" hidden="1">{#N/A,#N/A,FALSE,"Лист4"}</definedName>
    <definedName name="укунн" localSheetId="4" hidden="1">{#N/A,#N/A,FALSE,"Лист4"}</definedName>
    <definedName name="укунн" localSheetId="5" hidden="1">{#N/A,#N/A,FALSE,"Лист4"}</definedName>
    <definedName name="укунн" hidden="1">{#N/A,#N/A,FALSE,"Лист4"}</definedName>
    <definedName name="унунен" localSheetId="3" hidden="1">{#N/A,#N/A,FALSE,"Лист4"}</definedName>
    <definedName name="унунен" localSheetId="4" hidden="1">{#N/A,#N/A,FALSE,"Лист4"}</definedName>
    <definedName name="унунен" localSheetId="5" hidden="1">{#N/A,#N/A,FALSE,"Лист4"}</definedName>
    <definedName name="унунен" hidden="1">{#N/A,#N/A,FALSE,"Лист4"}</definedName>
    <definedName name="унунун" localSheetId="3" hidden="1">{#N/A,#N/A,FALSE,"Лист4"}</definedName>
    <definedName name="унунун" localSheetId="4" hidden="1">{#N/A,#N/A,FALSE,"Лист4"}</definedName>
    <definedName name="унунун" localSheetId="5" hidden="1">{#N/A,#N/A,FALSE,"Лист4"}</definedName>
    <definedName name="унунун" hidden="1">{#N/A,#N/A,FALSE,"Лист4"}</definedName>
    <definedName name="унуу" localSheetId="3" hidden="1">{#N/A,#N/A,FALSE,"Лист4"}</definedName>
    <definedName name="унуу" localSheetId="4" hidden="1">{#N/A,#N/A,FALSE,"Лист4"}</definedName>
    <definedName name="унуу" localSheetId="5" hidden="1">{#N/A,#N/A,FALSE,"Лист4"}</definedName>
    <definedName name="унуу" hidden="1">{#N/A,#N/A,FALSE,"Лист4"}</definedName>
    <definedName name="унуун" localSheetId="3" hidden="1">{#N/A,#N/A,FALSE,"Лист4"}</definedName>
    <definedName name="унуун" localSheetId="4" hidden="1">{#N/A,#N/A,FALSE,"Лист4"}</definedName>
    <definedName name="унуун" localSheetId="5" hidden="1">{#N/A,#N/A,FALSE,"Лист4"}</definedName>
    <definedName name="унуун" hidden="1">{#N/A,#N/A,FALSE,"Лист4"}</definedName>
    <definedName name="унууу" localSheetId="3" hidden="1">{#N/A,#N/A,FALSE,"Лист4"}</definedName>
    <definedName name="унууу" localSheetId="4" hidden="1">{#N/A,#N/A,FALSE,"Лист4"}</definedName>
    <definedName name="унууу" localSheetId="5" hidden="1">{#N/A,#N/A,FALSE,"Лист4"}</definedName>
    <definedName name="унууу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hidden="1">{#N/A,#N/A,FALSE,"Лист4"}</definedName>
    <definedName name="уукее" localSheetId="3" hidden="1">{#N/A,#N/A,FALSE,"Лист4"}</definedName>
    <definedName name="уукее" localSheetId="4" hidden="1">{#N/A,#N/A,FALSE,"Лист4"}</definedName>
    <definedName name="уукее" localSheetId="5" hidden="1">{#N/A,#N/A,FALSE,"Лист4"}</definedName>
    <definedName name="уукее" hidden="1">{#N/A,#N/A,FALSE,"Лист4"}</definedName>
    <definedName name="ууннну" localSheetId="3" hidden="1">{#N/A,#N/A,FALSE,"Лист4"}</definedName>
    <definedName name="ууннну" localSheetId="4" hidden="1">{#N/A,#N/A,FALSE,"Лист4"}</definedName>
    <definedName name="ууннну" localSheetId="5" hidden="1">{#N/A,#N/A,FALSE,"Лист4"}</definedName>
    <definedName name="ууннну" hidden="1">{#N/A,#N/A,FALSE,"Лист4"}</definedName>
    <definedName name="ууну" localSheetId="3" hidden="1">{#N/A,#N/A,FALSE,"Лист4"}</definedName>
    <definedName name="ууну" localSheetId="4" hidden="1">{#N/A,#N/A,FALSE,"Лист4"}</definedName>
    <definedName name="ууну" localSheetId="5" hidden="1">{#N/A,#N/A,FALSE,"Лист4"}</definedName>
    <definedName name="ууну" hidden="1">{#N/A,#N/A,FALSE,"Лист4"}</definedName>
    <definedName name="уунунг" localSheetId="3" hidden="1">{#N/A,#N/A,FALSE,"Лист4"}</definedName>
    <definedName name="уунунг" localSheetId="4" hidden="1">{#N/A,#N/A,FALSE,"Лист4"}</definedName>
    <definedName name="уунунг" localSheetId="5" hidden="1">{#N/A,#N/A,FALSE,"Лист4"}</definedName>
    <definedName name="уунунг" hidden="1">{#N/A,#N/A,FALSE,"Лист4"}</definedName>
    <definedName name="уунунууу" localSheetId="3" hidden="1">{#N/A,#N/A,FALSE,"Лист4"}</definedName>
    <definedName name="уунунууу" localSheetId="4" hidden="1">{#N/A,#N/A,FALSE,"Лист4"}</definedName>
    <definedName name="уунунууу" localSheetId="5" hidden="1">{#N/A,#N/A,FALSE,"Лист4"}</definedName>
    <definedName name="уунунууу" hidden="1">{#N/A,#N/A,FALSE,"Лист4"}</definedName>
    <definedName name="уунуурр" localSheetId="3" hidden="1">{#N/A,#N/A,FALSE,"Лист4"}</definedName>
    <definedName name="уунуурр" localSheetId="4" hidden="1">{#N/A,#N/A,FALSE,"Лист4"}</definedName>
    <definedName name="уунуурр" localSheetId="5" hidden="1">{#N/A,#N/A,FALSE,"Лист4"}</definedName>
    <definedName name="уунуурр" hidden="1">{#N/A,#N/A,FALSE,"Лист4"}</definedName>
    <definedName name="уунуууу" localSheetId="3" hidden="1">{#N/A,#N/A,FALSE,"Лист4"}</definedName>
    <definedName name="уунуууу" localSheetId="4" hidden="1">{#N/A,#N/A,FALSE,"Лист4"}</definedName>
    <definedName name="уунуууу" localSheetId="5" hidden="1">{#N/A,#N/A,FALSE,"Лист4"}</definedName>
    <definedName name="уунуууу" hidden="1">{#N/A,#N/A,FALSE,"Лист4"}</definedName>
    <definedName name="ууу" localSheetId="3" hidden="1">{#N/A,#N/A,FALSE,"Лист4"}</definedName>
    <definedName name="ууу" localSheetId="4" hidden="1">{#N/A,#N/A,FALSE,"Лист4"}</definedName>
    <definedName name="ууу" localSheetId="5" hidden="1">{#N/A,#N/A,FALSE,"Лист4"}</definedName>
    <definedName name="ууу" hidden="1">{#N/A,#N/A,FALSE,"Лист4"}</definedName>
    <definedName name="ууунну" localSheetId="3" hidden="1">{#N/A,#N/A,FALSE,"Лист4"}</definedName>
    <definedName name="ууунну" localSheetId="4" hidden="1">{#N/A,#N/A,FALSE,"Лист4"}</definedName>
    <definedName name="ууунну" localSheetId="5" hidden="1">{#N/A,#N/A,FALSE,"Лист4"}</definedName>
    <definedName name="ууунну" hidden="1">{#N/A,#N/A,FALSE,"Лист4"}</definedName>
    <definedName name="ууунууууу" localSheetId="3" hidden="1">{#N/A,#N/A,FALSE,"Лист4"}</definedName>
    <definedName name="ууунууууу" localSheetId="4" hidden="1">{#N/A,#N/A,FALSE,"Лист4"}</definedName>
    <definedName name="ууунууууу" localSheetId="5" hidden="1">{#N/A,#N/A,FALSE,"Лист4"}</definedName>
    <definedName name="ууунууууу" hidden="1">{#N/A,#N/A,FALSE,"Лист4"}</definedName>
    <definedName name="уууу" localSheetId="3" hidden="1">{#N/A,#N/A,FALSE,"Лист4"}</definedName>
    <definedName name="уууу" localSheetId="4" hidden="1">{#N/A,#N/A,FALSE,"Лист4"}</definedName>
    <definedName name="уууу" localSheetId="5" hidden="1">{#N/A,#N/A,FALSE,"Лист4"}</definedName>
    <definedName name="уууу" hidden="1">{#N/A,#N/A,FALSE,"Лист4"}</definedName>
    <definedName name="уууу32" localSheetId="3" hidden="1">{#N/A,#N/A,FALSE,"Лист4"}</definedName>
    <definedName name="уууу32" localSheetId="4" hidden="1">{#N/A,#N/A,FALSE,"Лист4"}</definedName>
    <definedName name="уууу32" localSheetId="5" hidden="1">{#N/A,#N/A,FALSE,"Лист4"}</definedName>
    <definedName name="уууу32" hidden="1">{#N/A,#N/A,FALSE,"Лист4"}</definedName>
    <definedName name="уууун" localSheetId="3" hidden="1">{#N/A,#N/A,FALSE,"Лист4"}</definedName>
    <definedName name="уууун" localSheetId="4" hidden="1">{#N/A,#N/A,FALSE,"Лист4"}</definedName>
    <definedName name="уууун" localSheetId="5" hidden="1">{#N/A,#N/A,FALSE,"Лист4"}</definedName>
    <definedName name="уууун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hidden="1">{#N/A,#N/A,FALSE,"Лист4"}</definedName>
    <definedName name="фффф" localSheetId="3" hidden="1">{#N/A,#N/A,FALSE,"Лист4"}</definedName>
    <definedName name="фффф" localSheetId="4" hidden="1">{#N/A,#N/A,FALSE,"Лист4"}</definedName>
    <definedName name="фффф" localSheetId="5" hidden="1">{#N/A,#N/A,FALSE,"Лист4"}</definedName>
    <definedName name="фффф" hidden="1">{#N/A,#N/A,FALSE,"Лист4"}</definedName>
    <definedName name="ффффф" localSheetId="3" hidden="1">{#N/A,#N/A,FALSE,"Лист4"}</definedName>
    <definedName name="ффффф" localSheetId="4" hidden="1">{#N/A,#N/A,FALSE,"Лист4"}</definedName>
    <definedName name="ффффф" localSheetId="5" hidden="1">{#N/A,#N/A,FALSE,"Лист4"}</definedName>
    <definedName name="ффффф" hidden="1">{#N/A,#N/A,FALSE,"Лист4"}</definedName>
    <definedName name="хз" localSheetId="3" hidden="1">{#N/A,#N/A,FALSE,"Лист4"}</definedName>
    <definedName name="хз" localSheetId="4" hidden="1">{#N/A,#N/A,FALSE,"Лист4"}</definedName>
    <definedName name="хз" localSheetId="5" hidden="1">{#N/A,#N/A,FALSE,"Лист4"}</definedName>
    <definedName name="хз" hidden="1">{#N/A,#N/A,FALSE,"Лист4"}</definedName>
    <definedName name="хїз" localSheetId="3" hidden="1">{#N/A,#N/A,FALSE,"Лист4"}</definedName>
    <definedName name="хїз" localSheetId="4" hidden="1">{#N/A,#N/A,FALSE,"Лист4"}</definedName>
    <definedName name="хїз" localSheetId="5" hidden="1">{#N/A,#N/A,FALSE,"Лист4"}</definedName>
    <definedName name="хїз" hidden="1">{#N/A,#N/A,FALSE,"Лист4"}</definedName>
    <definedName name="ххх" localSheetId="3" hidden="1">{#N/A,#N/A,FALSE,"Лист4"}</definedName>
    <definedName name="ххх" localSheetId="4" hidden="1">{#N/A,#N/A,FALSE,"Лист4"}</definedName>
    <definedName name="ххх" localSheetId="5" hidden="1">{#N/A,#N/A,FALSE,"Лист4"}</definedName>
    <definedName name="ххх" hidden="1">{#N/A,#N/A,FALSE,"Лист4"}</definedName>
    <definedName name="ц" localSheetId="3" hidden="1">{#N/A,#N/A,FALSE,"Лист4"}</definedName>
    <definedName name="ц" localSheetId="4" hidden="1">{#N/A,#N/A,FALSE,"Лист4"}</definedName>
    <definedName name="ц" localSheetId="5" hidden="1">{#N/A,#N/A,FALSE,"Лист4"}</definedName>
    <definedName name="ц" hidden="1">{#N/A,#N/A,FALSE,"Лист4"}</definedName>
    <definedName name="цва" localSheetId="3" hidden="1">{#N/A,#N/A,FALSE,"Лист4"}</definedName>
    <definedName name="цва" localSheetId="4" hidden="1">{#N/A,#N/A,FALSE,"Лист4"}</definedName>
    <definedName name="цва" localSheetId="5" hidden="1">{#N/A,#N/A,FALSE,"Лист4"}</definedName>
    <definedName name="цва" hidden="1">{#N/A,#N/A,FALSE,"Лист4"}</definedName>
    <definedName name="цекццецце" localSheetId="3" hidden="1">{#N/A,#N/A,FALSE,"Лист4"}</definedName>
    <definedName name="цекццецце" localSheetId="4" hidden="1">{#N/A,#N/A,FALSE,"Лист4"}</definedName>
    <definedName name="цекццецце" localSheetId="5" hidden="1">{#N/A,#N/A,FALSE,"Лист4"}</definedName>
    <definedName name="цекццецце" hidden="1">{#N/A,#N/A,FALSE,"Лист4"}</definedName>
    <definedName name="цеце" localSheetId="3" hidden="1">{#N/A,#N/A,FALSE,"Лист4"}</definedName>
    <definedName name="цеце" localSheetId="4" hidden="1">{#N/A,#N/A,FALSE,"Лист4"}</definedName>
    <definedName name="цеце" localSheetId="5" hidden="1">{#N/A,#N/A,FALSE,"Лист4"}</definedName>
    <definedName name="цеце" hidden="1">{#N/A,#N/A,FALSE,"Лист4"}</definedName>
    <definedName name="цецеце" localSheetId="3" hidden="1">{#N/A,#N/A,FALSE,"Лист4"}</definedName>
    <definedName name="цецеце" localSheetId="4" hidden="1">{#N/A,#N/A,FALSE,"Лист4"}</definedName>
    <definedName name="цецеце" localSheetId="5" hidden="1">{#N/A,#N/A,FALSE,"Лист4"}</definedName>
    <definedName name="цецеце" hidden="1">{#N/A,#N/A,FALSE,"Лист4"}</definedName>
    <definedName name="цук" localSheetId="3" hidden="1">{#N/A,#N/A,FALSE,"Лист4"}</definedName>
    <definedName name="цук" localSheetId="4" hidden="1">{#N/A,#N/A,FALSE,"Лист4"}</definedName>
    <definedName name="цук" localSheetId="5" hidden="1">{#N/A,#N/A,FALSE,"Лист4"}</definedName>
    <definedName name="цук" hidden="1">{#N/A,#N/A,FALSE,"Лист4"}</definedName>
    <definedName name="цуку" localSheetId="3" hidden="1">{#N/A,#N/A,FALSE,"Лист4"}</definedName>
    <definedName name="цуку" localSheetId="4" hidden="1">{#N/A,#N/A,FALSE,"Лист4"}</definedName>
    <definedName name="цуку" localSheetId="5" hidden="1">{#N/A,#N/A,FALSE,"Лист4"}</definedName>
    <definedName name="цуку" hidden="1">{#N/A,#N/A,FALSE,"Лист4"}</definedName>
    <definedName name="цууу" localSheetId="3" hidden="1">{#N/A,#N/A,FALSE,"Лист4"}</definedName>
    <definedName name="цууу" localSheetId="4" hidden="1">{#N/A,#N/A,FALSE,"Лист4"}</definedName>
    <definedName name="цууу" localSheetId="5" hidden="1">{#N/A,#N/A,FALSE,"Лист4"}</definedName>
    <definedName name="цууу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hidden="1">{#N/A,#N/A,FALSE,"Лист4"}</definedName>
    <definedName name="ццвва" localSheetId="3" hidden="1">{#N/A,#N/A,FALSE,"Лист4"}</definedName>
    <definedName name="ццвва" localSheetId="4" hidden="1">{#N/A,#N/A,FALSE,"Лист4"}</definedName>
    <definedName name="ццвва" localSheetId="5" hidden="1">{#N/A,#N/A,FALSE,"Лист4"}</definedName>
    <definedName name="ццвва" hidden="1">{#N/A,#N/A,FALSE,"Лист4"}</definedName>
    <definedName name="ццецц" localSheetId="3" hidden="1">{#N/A,#N/A,FALSE,"Лист4"}</definedName>
    <definedName name="ццецц" localSheetId="4" hidden="1">{#N/A,#N/A,FALSE,"Лист4"}</definedName>
    <definedName name="ццецц" localSheetId="5" hidden="1">{#N/A,#N/A,FALSE,"Лист4"}</definedName>
    <definedName name="ццецц" hidden="1">{#N/A,#N/A,FALSE,"Лист4"}</definedName>
    <definedName name="ццеццке" localSheetId="3" hidden="1">{#N/A,#N/A,FALSE,"Лист4"}</definedName>
    <definedName name="ццеццке" localSheetId="4" hidden="1">{#N/A,#N/A,FALSE,"Лист4"}</definedName>
    <definedName name="ццеццке" localSheetId="5" hidden="1">{#N/A,#N/A,FALSE,"Лист4"}</definedName>
    <definedName name="ццеццке" hidden="1">{#N/A,#N/A,FALSE,"Лист4"}</definedName>
    <definedName name="ццеццкевап" localSheetId="3" hidden="1">{#N/A,#N/A,FALSE,"Лист4"}</definedName>
    <definedName name="ццеццкевап" localSheetId="4" hidden="1">{#N/A,#N/A,FALSE,"Лист4"}</definedName>
    <definedName name="ццеццкевап" localSheetId="5" hidden="1">{#N/A,#N/A,FALSE,"Лист4"}</definedName>
    <definedName name="ццеццкевап" hidden="1">{#N/A,#N/A,FALSE,"Лист4"}</definedName>
    <definedName name="ццке" localSheetId="3" hidden="1">{#N/A,#N/A,FALSE,"Лист4"}</definedName>
    <definedName name="ццке" localSheetId="4" hidden="1">{#N/A,#N/A,FALSE,"Лист4"}</definedName>
    <definedName name="ццке" localSheetId="5" hidden="1">{#N/A,#N/A,FALSE,"Лист4"}</definedName>
    <definedName name="ццке" hidden="1">{#N/A,#N/A,FALSE,"Лист4"}</definedName>
    <definedName name="ццук" localSheetId="3" hidden="1">{#N/A,#N/A,FALSE,"Лист4"}</definedName>
    <definedName name="ццук" localSheetId="4" hidden="1">{#N/A,#N/A,FALSE,"Лист4"}</definedName>
    <definedName name="ццук" localSheetId="5" hidden="1">{#N/A,#N/A,FALSE,"Лист4"}</definedName>
    <definedName name="ццук" hidden="1">{#N/A,#N/A,FALSE,"Лист4"}</definedName>
    <definedName name="цццецц" localSheetId="3" hidden="1">{#N/A,#N/A,FALSE,"Лист4"}</definedName>
    <definedName name="цццецц" localSheetId="4" hidden="1">{#N/A,#N/A,FALSE,"Лист4"}</definedName>
    <definedName name="цццецц" localSheetId="5" hidden="1">{#N/A,#N/A,FALSE,"Лист4"}</definedName>
    <definedName name="цццецц" hidden="1">{#N/A,#N/A,FALSE,"Лист4"}</definedName>
    <definedName name="цццкеец" localSheetId="3" hidden="1">{#N/A,#N/A,FALSE,"Лист4"}</definedName>
    <definedName name="цццкеец" localSheetId="4" hidden="1">{#N/A,#N/A,FALSE,"Лист4"}</definedName>
    <definedName name="цццкеец" localSheetId="5" hidden="1">{#N/A,#N/A,FALSE,"Лист4"}</definedName>
    <definedName name="цццкеец" hidden="1">{#N/A,#N/A,FALSE,"Лист4"}</definedName>
    <definedName name="цццц" localSheetId="3" hidden="1">{#N/A,#N/A,FALSE,"Лист4"}</definedName>
    <definedName name="цццц" localSheetId="4" hidden="1">{#N/A,#N/A,FALSE,"Лист4"}</definedName>
    <definedName name="цццц" localSheetId="5" hidden="1">{#N/A,#N/A,FALSE,"Лист4"}</definedName>
    <definedName name="цццц" hidden="1">{#N/A,#N/A,FALSE,"Лист4"}</definedName>
    <definedName name="ццццкц" localSheetId="3" hidden="1">{#N/A,#N/A,FALSE,"Лист4"}</definedName>
    <definedName name="ццццкц" localSheetId="4" hidden="1">{#N/A,#N/A,FALSE,"Лист4"}</definedName>
    <definedName name="ццццкц" localSheetId="5" hidden="1">{#N/A,#N/A,FALSE,"Лист4"}</definedName>
    <definedName name="ццццкц" hidden="1">{#N/A,#N/A,FALSE,"Лист4"}</definedName>
    <definedName name="ццццц" localSheetId="3" hidden="1">{#N/A,#N/A,FALSE,"Лист4"}</definedName>
    <definedName name="ццццц" localSheetId="4" hidden="1">{#N/A,#N/A,FALSE,"Лист4"}</definedName>
    <definedName name="ццццц" localSheetId="5" hidden="1">{#N/A,#N/A,FALSE,"Лист4"}</definedName>
    <definedName name="ццццц" hidden="1">{#N/A,#N/A,FALSE,"Лист4"}</definedName>
    <definedName name="цццццц" localSheetId="3" hidden="1">{#N/A,#N/A,FALSE,"Лист4"}</definedName>
    <definedName name="цццццц" localSheetId="4" hidden="1">{#N/A,#N/A,FALSE,"Лист4"}</definedName>
    <definedName name="цццццц" localSheetId="5" hidden="1">{#N/A,#N/A,FALSE,"Лист4"}</definedName>
    <definedName name="цццццц" hidden="1">{#N/A,#N/A,FALSE,"Лист4"}</definedName>
    <definedName name="чву" localSheetId="3" hidden="1">{#N/A,#N/A,FALSE,"Лист4"}</definedName>
    <definedName name="чву" localSheetId="4" hidden="1">{#N/A,#N/A,FALSE,"Лист4"}</definedName>
    <definedName name="чву" localSheetId="5" hidden="1">{#N/A,#N/A,FALSE,"Лист4"}</definedName>
    <definedName name="чву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hidden="1">{#N/A,#N/A,FALSE,"Лист4"}</definedName>
    <definedName name="ччч" localSheetId="3" hidden="1">{#N/A,#N/A,FALSE,"Лист4"}</definedName>
    <definedName name="ччч" localSheetId="4" hidden="1">{#N/A,#N/A,FALSE,"Лист4"}</definedName>
    <definedName name="ччч" localSheetId="5" hidden="1">{#N/A,#N/A,FALSE,"Лист4"}</definedName>
    <definedName name="ччч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hidden="1">{#N/A,#N/A,FALSE,"Лист4"}</definedName>
    <definedName name="шшшш" localSheetId="3" hidden="1">{#N/A,#N/A,FALSE,"Лист4"}</definedName>
    <definedName name="шшшш" localSheetId="4" hidden="1">{#N/A,#N/A,FALSE,"Лист4"}</definedName>
    <definedName name="шшшш" localSheetId="5" hidden="1">{#N/A,#N/A,FALSE,"Лист4"}</definedName>
    <definedName name="шшшш" hidden="1">{#N/A,#N/A,FALSE,"Лист4"}</definedName>
    <definedName name="щщ" localSheetId="3" hidden="1">{#N/A,#N/A,FALSE,"Лист4"}</definedName>
    <definedName name="щщ" localSheetId="4" hidden="1">{#N/A,#N/A,FALSE,"Лист4"}</definedName>
    <definedName name="щщ" localSheetId="5" hidden="1">{#N/A,#N/A,FALSE,"Лист4"}</definedName>
    <definedName name="щщ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hidden="1">{#N/A,#N/A,FALSE,"Лист4"}</definedName>
    <definedName name="щщщшг" localSheetId="3" hidden="1">{#N/A,#N/A,FALSE,"Лист4"}</definedName>
    <definedName name="щщщшг" localSheetId="4" hidden="1">{#N/A,#N/A,FALSE,"Лист4"}</definedName>
    <definedName name="щщщшг" localSheetId="5" hidden="1">{#N/A,#N/A,FALSE,"Лист4"}</definedName>
    <definedName name="щщщшг" hidden="1">{#N/A,#N/A,FALSE,"Лист4"}</definedName>
    <definedName name="юю" localSheetId="3" hidden="1">{#N/A,#N/A,FALSE,"Лист4"}</definedName>
    <definedName name="юю" localSheetId="4" hidden="1">{#N/A,#N/A,FALSE,"Лист4"}</definedName>
    <definedName name="юю" localSheetId="5" hidden="1">{#N/A,#N/A,FALSE,"Лист4"}</definedName>
    <definedName name="юю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F21" i="6"/>
  <c r="D23" i="6"/>
  <c r="D18" i="6"/>
  <c r="D15" i="6"/>
  <c r="D12" i="6"/>
  <c r="D9" i="6"/>
  <c r="D7" i="6"/>
  <c r="D6" i="6" s="1"/>
  <c r="D25" i="6" s="1"/>
  <c r="F34" i="5"/>
  <c r="G34" i="5"/>
  <c r="G32" i="5"/>
  <c r="F32" i="5"/>
  <c r="F31" i="5"/>
  <c r="G31" i="5"/>
  <c r="F28" i="5"/>
  <c r="G28" i="5"/>
  <c r="F29" i="5"/>
  <c r="G29" i="5"/>
  <c r="F30" i="5"/>
  <c r="G30" i="5"/>
  <c r="D23" i="5"/>
  <c r="D15" i="5"/>
  <c r="D12" i="5"/>
  <c r="D7" i="5"/>
  <c r="G24" i="6"/>
  <c r="F24" i="6"/>
  <c r="E23" i="6"/>
  <c r="F23" i="6" s="1"/>
  <c r="G22" i="6"/>
  <c r="F22" i="6"/>
  <c r="G20" i="6"/>
  <c r="F20" i="6"/>
  <c r="G19" i="6"/>
  <c r="F19" i="6"/>
  <c r="E18" i="6"/>
  <c r="F18" i="6" s="1"/>
  <c r="G17" i="6"/>
  <c r="F17" i="6"/>
  <c r="G16" i="6"/>
  <c r="F16" i="6"/>
  <c r="E15" i="6"/>
  <c r="F15" i="6" s="1"/>
  <c r="G14" i="6"/>
  <c r="F14" i="6"/>
  <c r="G13" i="6"/>
  <c r="F13" i="6"/>
  <c r="E12" i="6"/>
  <c r="E9" i="6" s="1"/>
  <c r="G11" i="6"/>
  <c r="F11" i="6"/>
  <c r="G10" i="6"/>
  <c r="F10" i="6"/>
  <c r="G8" i="6"/>
  <c r="F8" i="6"/>
  <c r="E7" i="6"/>
  <c r="E6" i="6" s="1"/>
  <c r="G35" i="5"/>
  <c r="F35" i="5"/>
  <c r="G33" i="5"/>
  <c r="F33" i="5"/>
  <c r="G27" i="5"/>
  <c r="F27" i="5"/>
  <c r="G26" i="5"/>
  <c r="F26" i="5"/>
  <c r="G25" i="5"/>
  <c r="F25" i="5"/>
  <c r="G24" i="5"/>
  <c r="F24" i="5"/>
  <c r="E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E15" i="5"/>
  <c r="G14" i="5"/>
  <c r="F14" i="5"/>
  <c r="G13" i="5"/>
  <c r="F13" i="5"/>
  <c r="E12" i="5"/>
  <c r="G11" i="5"/>
  <c r="F11" i="5"/>
  <c r="G10" i="5"/>
  <c r="F10" i="5"/>
  <c r="G9" i="5"/>
  <c r="F9" i="5"/>
  <c r="G8" i="5"/>
  <c r="F8" i="5"/>
  <c r="E7" i="5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45" i="3"/>
  <c r="G45" i="3"/>
  <c r="F45" i="3"/>
  <c r="H44" i="3"/>
  <c r="G44" i="3"/>
  <c r="F44" i="3"/>
  <c r="H43" i="3"/>
  <c r="G43" i="3"/>
  <c r="F43" i="3"/>
  <c r="H42" i="3"/>
  <c r="G42" i="3"/>
  <c r="F42" i="3"/>
  <c r="H41" i="3"/>
  <c r="G41" i="3"/>
  <c r="F41" i="3"/>
  <c r="H40" i="3"/>
  <c r="G40" i="3"/>
  <c r="F40" i="3"/>
  <c r="H39" i="3"/>
  <c r="G39" i="3"/>
  <c r="F39" i="3"/>
  <c r="H38" i="3"/>
  <c r="G38" i="3"/>
  <c r="F38" i="3"/>
  <c r="H37" i="3"/>
  <c r="G37" i="3"/>
  <c r="F37" i="3"/>
  <c r="H36" i="3"/>
  <c r="G36" i="3"/>
  <c r="F36" i="3"/>
  <c r="H35" i="3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G28" i="3"/>
  <c r="F28" i="3"/>
  <c r="H27" i="3"/>
  <c r="G27" i="3"/>
  <c r="F27" i="3"/>
  <c r="H26" i="3"/>
  <c r="G26" i="3"/>
  <c r="F26" i="3"/>
  <c r="H25" i="3"/>
  <c r="G25" i="3"/>
  <c r="F25" i="3"/>
  <c r="H24" i="3"/>
  <c r="G24" i="3"/>
  <c r="F24" i="3"/>
  <c r="H23" i="3"/>
  <c r="G23" i="3"/>
  <c r="F23" i="3"/>
  <c r="H22" i="3"/>
  <c r="G22" i="3"/>
  <c r="F22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D26" i="6" l="1"/>
  <c r="G23" i="6"/>
  <c r="G18" i="6"/>
  <c r="G15" i="6"/>
  <c r="G12" i="6"/>
  <c r="F12" i="6"/>
  <c r="G9" i="6"/>
  <c r="F9" i="6"/>
  <c r="G15" i="5"/>
  <c r="G12" i="5"/>
  <c r="F23" i="5"/>
  <c r="G23" i="5"/>
  <c r="E6" i="5"/>
  <c r="E36" i="5" s="1"/>
  <c r="G7" i="5"/>
  <c r="F12" i="5"/>
  <c r="D6" i="5"/>
  <c r="F7" i="5"/>
  <c r="F15" i="5"/>
  <c r="F6" i="6"/>
  <c r="E25" i="6"/>
  <c r="G6" i="6"/>
  <c r="F7" i="6"/>
  <c r="G7" i="6"/>
  <c r="D36" i="5" l="1"/>
  <c r="F36" i="5" s="1"/>
  <c r="G6" i="5"/>
  <c r="F6" i="5"/>
  <c r="G25" i="6"/>
  <c r="E26" i="6"/>
  <c r="F26" i="6" s="1"/>
  <c r="F25" i="6"/>
  <c r="E37" i="5"/>
  <c r="D37" i="5" l="1"/>
  <c r="F37" i="5" s="1"/>
  <c r="G36" i="5"/>
  <c r="G26" i="6"/>
  <c r="G37" i="5" l="1"/>
</calcChain>
</file>

<file path=xl/sharedStrings.xml><?xml version="1.0" encoding="utf-8"?>
<sst xmlns="http://schemas.openxmlformats.org/spreadsheetml/2006/main" count="345" uniqueCount="249">
  <si>
    <t>ККД</t>
  </si>
  <si>
    <t>Доходи</t>
  </si>
  <si>
    <t>0852300000 - Бюджет Широкiвської сiльської територiальної громади</t>
  </si>
  <si>
    <t>Уточн.річн. план</t>
  </si>
  <si>
    <t xml:space="preserve"> Уточ.пл. за період</t>
  </si>
  <si>
    <t>Факт</t>
  </si>
  <si>
    <t>+/-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</si>
  <si>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</si>
  <si>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</si>
  <si>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</si>
  <si>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</si>
  <si>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</si>
  <si>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</si>
  <si>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</si>
  <si>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</si>
  <si>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</si>
  <si>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</si>
  <si>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</si>
  <si>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</si>
  <si>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</si>
  <si>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</si>
  <si>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</si>
  <si>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</si>
  <si>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</si>
  <si>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</si>
  <si>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</si>
  <si>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</si>
  <si>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</si>
  <si>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</si>
  <si>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</si>
  <si>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</si>
  <si>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</si>
  <si>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</si>
  <si>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</si>
  <si>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</si>
  <si>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</si>
  <si>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</si>
  <si>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</si>
  <si>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</si>
  <si>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</si>
  <si>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</si>
  <si>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</si>
  <si>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</si>
  <si>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</si>
  <si>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</si>
  <si>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</si>
  <si>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</si>
  <si>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</si>
  <si>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</si>
  <si>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</si>
  <si>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</si>
  <si>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</si>
  <si>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</si>
  <si>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</si>
  <si>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</si>
  <si>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</si>
  <si>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</si>
  <si>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</si>
  <si>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</si>
  <si>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</si>
  <si>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</si>
  <si>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</si>
  <si>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</si>
  <si>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</si>
  <si>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</si>
  <si>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</si>
  <si>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</si>
  <si>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</si>
  <si>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</si>
  <si>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</si>
  <si>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</si>
  <si>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</t>
  </si>
  <si>
    <t>тис. грн</t>
  </si>
  <si>
    <t>% виконання</t>
  </si>
  <si>
    <t>Всього без урахування трансфертів</t>
  </si>
  <si>
    <t>Усього</t>
  </si>
  <si>
    <t>Виконання дохідної частини бюджету Широківської сільської територіальної громади</t>
  </si>
  <si>
    <t>за 1 півріччя 2025 року</t>
  </si>
  <si>
    <t>загальний фонд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</si>
  <si>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</si>
  <si>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спеціальний фонд</t>
  </si>
  <si>
    <t xml:space="preserve">% виконання 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</si>
  <si>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</si>
  <si>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</si>
  <si>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</si>
  <si>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</si>
  <si>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</si>
  <si>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</si>
  <si>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</si>
  <si>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</si>
  <si>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</si>
  <si>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</si>
  <si>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</si>
  <si>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</si>
  <si>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</si>
  <si>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</si>
  <si>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</si>
  <si>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</si>
  <si>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</si>
  <si>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</si>
  <si>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Аналіз фінансування установ Широківської сільської територіальної громади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</si>
  <si>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</si>
  <si>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</si>
  <si>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</si>
  <si>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</si>
  <si>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</si>
  <si>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</si>
  <si>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</si>
  <si>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 xml:space="preserve">% виконання на вказаний період 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</si>
  <si>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</si>
  <si>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</si>
  <si>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</si>
  <si>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</si>
  <si>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</si>
  <si>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</si>
  <si>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</si>
  <si>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</si>
  <si>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</si>
  <si>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</si>
  <si>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</si>
  <si>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</si>
  <si>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</si>
  <si>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</si>
  <si>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0112010</t>
  </si>
  <si>
    <t>Багатопрофільна стаціонарна медична допомога населенню</t>
  </si>
  <si>
    <t>0112151</t>
  </si>
  <si>
    <t>Забезпечення діяльності інших закладів у сфері охорони здоров`я</t>
  </si>
  <si>
    <t>0113031</t>
  </si>
  <si>
    <t>Надання інших пільг окремим категоріям громадян відповідно до законодавства</t>
  </si>
  <si>
    <t>0113032</t>
  </si>
  <si>
    <t>Надання пільг окремим категоріям громадян з оплати послуг зв`язку</t>
  </si>
  <si>
    <t>0113090</t>
  </si>
  <si>
    <t>Видатки на поховання учасників бойових дій та осіб з інвалідністю внаслідок війни</t>
  </si>
  <si>
    <t>0113112</t>
  </si>
  <si>
    <t>Заходи державної політики з питань дітей та їх соціального захисту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</si>
  <si>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</si>
  <si>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</si>
  <si>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</si>
  <si>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</si>
  <si>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</si>
  <si>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</si>
  <si>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</si>
  <si>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</si>
  <si>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</si>
  <si>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</si>
  <si>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</si>
  <si>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Інші заходи у сфері соціального захисту і соціального забезпечення</t>
  </si>
  <si>
    <t>0114081</t>
  </si>
  <si>
    <t>Забезпечення діяльності інших закладів в галузі культури і мистецтва</t>
  </si>
  <si>
    <t>0116013</t>
  </si>
  <si>
    <t>Забезпечення діяльності водопровідно-каналізаційного господарства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</si>
  <si>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</si>
  <si>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</si>
  <si>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</si>
  <si>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</si>
  <si>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0117130</t>
  </si>
  <si>
    <t>Здійснення заходів із землеустрою</t>
  </si>
  <si>
    <t>0117680</t>
  </si>
  <si>
    <t>Членські внески до асоціацій органів місцевого самоврядування</t>
  </si>
  <si>
    <t>0117693</t>
  </si>
  <si>
    <t>Інші заходи, пов`язані з економічною діяльністю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</si>
  <si>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</si>
  <si>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</si>
  <si>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</si>
  <si>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</si>
  <si>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0118240</t>
  </si>
  <si>
    <t>Заходи та роботи з територіальної оборони</t>
  </si>
  <si>
    <t>0118420</t>
  </si>
  <si>
    <t>Інші заходи у сфері медіа (засобів масової інформації)</t>
  </si>
  <si>
    <t>0119150</t>
  </si>
  <si>
    <t>Інші дотації з місцевого бюджету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</si>
  <si>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</si>
  <si>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</si>
  <si>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</si>
  <si>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</si>
  <si>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>1610160</t>
  </si>
  <si>
    <t>1616030</t>
  </si>
  <si>
    <t>3710160</t>
  </si>
  <si>
    <t>3718710</t>
  </si>
  <si>
    <t>Резервний фонд місцевого бюджету</t>
  </si>
  <si>
    <t xml:space="preserve"> </t>
  </si>
  <si>
    <t xml:space="preserve">Усього </t>
  </si>
  <si>
    <t xml:space="preserve">спеціальний фонд </t>
  </si>
  <si>
    <t>0111231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</si>
  <si>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</t>
  </si>
  <si>
    <t>0111232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</si>
  <si>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</t>
  </si>
  <si>
    <t>0111261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</si>
  <si>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</t>
  </si>
  <si>
    <t>0111262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</si>
  <si>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</si>
  <si>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0111273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</si>
  <si>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</t>
  </si>
  <si>
    <t>0111274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</si>
  <si>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</t>
  </si>
  <si>
    <t>0111300</t>
  </si>
  <si>
    <t>Будівництво освітніх установ та закладів</t>
  </si>
  <si>
    <t>0111403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</si>
  <si>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</si>
  <si>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</si>
  <si>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</si>
  <si>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0112152</t>
  </si>
  <si>
    <t>Інші програми та заходи у сфері охорони здоров`я</t>
  </si>
  <si>
    <t>0112170</t>
  </si>
  <si>
    <t>Будівництво закладів охорони здоров`я</t>
  </si>
  <si>
    <t>0113210</t>
  </si>
  <si>
    <t>0117330</t>
  </si>
  <si>
    <t>Будівництво інших об`єктів комунальної власності</t>
  </si>
  <si>
    <t>0117384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</si>
  <si>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</si>
  <si>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0118312</t>
  </si>
  <si>
    <t>Оброблення (відновлення, у тому числі сортування, та видалення) відходів</t>
  </si>
  <si>
    <t>0119770</t>
  </si>
  <si>
    <t>Порівняльний аналіз виконання дохідної частини бюджету Широківської сільської ТГ</t>
  </si>
  <si>
    <t>Загальний фонд</t>
  </si>
  <si>
    <t>тис. грн.</t>
  </si>
  <si>
    <t>Факт за  1 півріччя                                  2024 року</t>
  </si>
  <si>
    <t>Відхилення +/-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</si>
  <si>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</si>
  <si>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</si>
  <si>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</si>
  <si>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Внутрішні податки на товари та послуги  (акцизний податок)</t>
  </si>
  <si>
    <t>Єдиний податок  </t>
  </si>
  <si>
    <t>Неподаткові надходження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</si>
  <si>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часика</t>
  </si>
  <si>
    <t>Інші надходження  </t>
  </si>
  <si>
    <t>Державне мито  </t>
  </si>
  <si>
    <t>Офіційні трансферти 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</si>
  <si>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агресії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</si>
  <si>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</si>
  <si>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</si>
  <si>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Всього</t>
  </si>
  <si>
    <t>Аналіз виконання плану по доходах</t>
  </si>
  <si>
    <t>станом на 01.07.2018 року</t>
  </si>
  <si>
    <t>Спеціальний фонд</t>
  </si>
  <si>
    <t>Факт за 1 півріччя 2024 року</t>
  </si>
  <si>
    <t>Інші податки та збори </t>
  </si>
  <si>
    <t>Екологічний податок </t>
  </si>
  <si>
    <t>Надходження коштів від відшкодування втрат сільськогосподарського і лісогосподарського виробництва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</si>
  <si>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</si>
  <si>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</si>
  <si>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</si>
  <si>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Доходи від операцій з капіталом  </t>
  </si>
  <si>
    <t>Кошти від продажу землі  </t>
  </si>
  <si>
    <t>Субвенція з місцевого бюджету на реалізацію проектів (об`єктів, заходів), спрямованих на ліквідацію наслідків збройної агресії,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</si>
  <si>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</si>
  <si>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</si>
  <si>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Факт за  1 півріччя                                  2025 року</t>
  </si>
  <si>
    <t>Факт за 1 півріччя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</si>
</sst>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charset val="204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3" fillId="0" borderId="1" xfId="0" applyNumberFormat="1" applyFont="1" applyBorder="1"/>
    <xf numFmtId="164" fontId="4" fillId="2" borderId="1" xfId="0" applyNumberFormat="1" applyFont="1" applyFill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>
      <alignment wrapText="1"/>
    </xf>
    <xf numFmtId="0" fontId="7" fillId="0" borderId="0" xfId="1" applyFont="1" applyAlignment="1">
      <alignment horizontal="center"/>
    </xf>
    <xf numFmtId="4" fontId="6" fillId="0" borderId="0" xfId="1" applyNumberFormat="1" applyAlignment="1">
      <alignment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164" fontId="9" fillId="2" borderId="1" xfId="1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5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/>
    <xf numFmtId="0" fontId="14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3" fillId="0" borderId="1" xfId="2" applyFont="1" applyBorder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wrapText="1"/>
    </xf>
    <xf numFmtId="164" fontId="4" fillId="4" borderId="1" xfId="2" applyNumberFormat="1" applyFont="1" applyFill="1" applyBorder="1" applyAlignment="1">
      <alignment horizontal="center"/>
    </xf>
    <xf numFmtId="4" fontId="12" fillId="0" borderId="0" xfId="2" applyNumberFormat="1"/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wrapText="1"/>
    </xf>
    <xf numFmtId="164" fontId="4" fillId="3" borderId="1" xfId="2" applyNumberFormat="1" applyFont="1" applyFill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wrapText="1"/>
    </xf>
    <xf numFmtId="164" fontId="3" fillId="3" borderId="1" xfId="2" applyNumberFormat="1" applyFont="1" applyFill="1" applyBorder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11" fillId="0" borderId="0" xfId="2" applyFont="1"/>
    <xf numFmtId="0" fontId="4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wrapText="1"/>
    </xf>
    <xf numFmtId="0" fontId="3" fillId="0" borderId="1" xfId="2" applyFont="1" applyBorder="1" applyAlignment="1">
      <alignment horizontal="center" vertical="center"/>
    </xf>
    <xf numFmtId="164" fontId="4" fillId="5" borderId="1" xfId="2" applyNumberFormat="1" applyFont="1" applyFill="1" applyBorder="1" applyAlignment="1">
      <alignment horizontal="center"/>
    </xf>
    <xf numFmtId="0" fontId="12" fillId="0" borderId="0" xfId="2" applyAlignment="1">
      <alignment horizontal="center"/>
    </xf>
    <xf numFmtId="0" fontId="12" fillId="3" borderId="0" xfId="2" applyFill="1" applyAlignment="1">
      <alignment horizontal="center"/>
    </xf>
    <xf numFmtId="0" fontId="14" fillId="0" borderId="1" xfId="2" applyFont="1" applyBorder="1"/>
    <xf numFmtId="0" fontId="4" fillId="6" borderId="1" xfId="2" applyFont="1" applyFill="1" applyBorder="1" applyAlignment="1">
      <alignment horizontal="center"/>
    </xf>
    <xf numFmtId="0" fontId="4" fillId="6" borderId="1" xfId="2" applyFont="1" applyFill="1" applyBorder="1" applyAlignment="1">
      <alignment wrapText="1"/>
    </xf>
    <xf numFmtId="164" fontId="4" fillId="6" borderId="1" xfId="2" applyNumberFormat="1" applyFont="1" applyFill="1" applyBorder="1" applyAlignment="1">
      <alignment horizontal="center"/>
    </xf>
    <xf numFmtId="0" fontId="4" fillId="0" borderId="1" xfId="2" applyFont="1" applyBorder="1"/>
    <xf numFmtId="0" fontId="13" fillId="0" borderId="0" xfId="2" applyFont="1"/>
    <xf numFmtId="164" fontId="3" fillId="6" borderId="1" xfId="2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1" xfId="2" applyFont="1" applyFill="1" applyBorder="1" applyAlignment="1">
      <alignment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4" fillId="5" borderId="1" xfId="2" applyFont="1" applyFill="1" applyBorder="1"/>
    <xf numFmtId="0" fontId="3" fillId="0" borderId="1" xfId="2" applyFont="1" applyBorder="1"/>
    <xf numFmtId="0" fontId="10" fillId="3" borderId="0" xfId="1" applyFont="1" applyFill="1"/>
    <xf numFmtId="0" fontId="9" fillId="3" borderId="1" xfId="1" applyFont="1" applyFill="1" applyBorder="1" applyAlignment="1">
      <alignment horizontal="center" vertical="center" wrapText="1"/>
    </xf>
    <xf numFmtId="4" fontId="10" fillId="3" borderId="0" xfId="1" applyNumberFormat="1" applyFont="1" applyFill="1" applyAlignment="1">
      <alignment vertical="center"/>
    </xf>
    <xf numFmtId="0" fontId="6" fillId="3" borderId="0" xfId="1" applyFill="1"/>
  </cellXfs>
  <cellStyles count="3">
    <cellStyle name="Обычный" xfId="0" builtinId="0"/>
    <cellStyle name="Обычный 2" xfId="1" xr:uid="{1542816E-31A4-414F-BBB3-DA53A414ADDC}"/>
    <cellStyle name="Обычный 2 2" xfId="2" xr:uid="{292161FF-55D2-49BF-BA65-601E5AC3ACCB}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CBF4A-1D77-42A0-BC51-F330F49E206D}">
  <dimension ref="A2:J196"/>
  <sheetViews>
    <sheetView workbookViewId="0">
      <selection activeCell="R6" sqref="R6"/>
    </sheetView>
  </sheetViews>
  <sheetFormatPr defaultRowHeight="15" x14ac:dyDescent="0.25"/>
  <cols>
    <col min="1" max="1" width="11.7109375" style="2" customWidth="1"/>
    <col min="2" max="2" width="50.28515625" customWidth="1"/>
    <col min="3" max="3" width="13.85546875" customWidth="1"/>
    <col min="4" max="4" width="15.28515625" customWidth="1"/>
    <col min="5" max="5" width="11.85546875" customWidth="1"/>
    <col min="6" max="6" width="12.7109375" customWidth="1"/>
    <col min="7" max="7" width="13.140625" customWidth="1"/>
  </cols>
  <sheetData>
    <row r="2" spans="1:10" ht="15.75" x14ac:dyDescent="0.25">
      <c r="A2" s="80" t="s">
        <v>76</v>
      </c>
      <c r="B2" s="80"/>
      <c r="C2" s="80"/>
      <c r="D2" s="80"/>
      <c r="E2" s="80"/>
      <c r="F2" s="80"/>
      <c r="G2" s="80"/>
      <c r="H2" s="1"/>
      <c r="I2" s="1"/>
      <c r="J2" s="1"/>
    </row>
    <row r="3" spans="1:10" ht="15.75" x14ac:dyDescent="0.25">
      <c r="A3" s="80" t="s">
        <v>77</v>
      </c>
      <c r="B3" s="80"/>
      <c r="C3" s="80"/>
      <c r="D3" s="80"/>
      <c r="E3" s="80"/>
      <c r="F3" s="80"/>
      <c r="G3" s="80"/>
      <c r="H3" s="1"/>
      <c r="I3" s="1"/>
      <c r="J3" s="1"/>
    </row>
    <row r="4" spans="1:10" ht="15.75" x14ac:dyDescent="0.25">
      <c r="A4" s="81" t="s">
        <v>78</v>
      </c>
      <c r="B4" s="81"/>
      <c r="C4" s="81"/>
      <c r="D4" s="81"/>
      <c r="E4" s="81"/>
      <c r="F4" s="81"/>
      <c r="G4" s="81"/>
      <c r="H4" s="3"/>
      <c r="I4" s="3"/>
      <c r="J4" s="3"/>
    </row>
    <row r="5" spans="1:10" x14ac:dyDescent="0.25">
      <c r="A5" s="4"/>
      <c r="B5" s="5"/>
      <c r="C5" s="5"/>
      <c r="D5" s="5"/>
      <c r="E5" s="5"/>
      <c r="F5" s="5" t="s">
        <v>72</v>
      </c>
      <c r="G5" s="5"/>
    </row>
    <row r="6" spans="1:10" ht="22.5" customHeight="1" x14ac:dyDescent="0.25">
      <c r="A6" s="76" t="s">
        <v>0</v>
      </c>
      <c r="B6" s="76" t="s">
        <v>1</v>
      </c>
      <c r="C6" s="78" t="s">
        <v>2</v>
      </c>
      <c r="D6" s="79"/>
      <c r="E6" s="79"/>
      <c r="F6" s="79"/>
      <c r="G6" s="79"/>
    </row>
    <row r="7" spans="1:10" ht="39.75" customHeight="1" x14ac:dyDescent="0.25">
      <c r="A7" s="77"/>
      <c r="B7" s="77"/>
      <c r="C7" s="8" t="s">
        <v>3</v>
      </c>
      <c r="D7" s="8" t="s">
        <v>4</v>
      </c>
      <c r="E7" s="6" t="s">
        <v>5</v>
      </c>
      <c r="F7" s="6" t="s">
        <v>6</v>
      </c>
      <c r="G7" s="8" t="s">
        <v>73</v>
      </c>
    </row>
    <row r="8" spans="1:10" s="3" customFormat="1" x14ac:dyDescent="0.25">
      <c r="A8" s="6">
        <v>10000000</v>
      </c>
      <c r="B8" s="12" t="s">
        <v>7</v>
      </c>
      <c r="C8" s="9">
        <v>137818.20000000001</v>
      </c>
      <c r="D8" s="9">
        <v>71747.11</v>
      </c>
      <c r="E8" s="9">
        <v>77183.165619999985</v>
      </c>
      <c r="F8" s="9">
        <f t="shared" ref="F8:F39" si="0">E8-D8</f>
        <v>5436.0556199999846</v>
      </c>
      <c r="G8" s="9">
        <f t="shared" ref="G8:G39" si="1">IF(D8=0,0,E8/D8*100)</f>
        <v>107.5766893189147</v>
      </c>
    </row>
    <row r="9" spans="1:10" s="3" customFormat="1" ht="35.25" customHeight="1" x14ac:dyDescent="0.25">
      <c r="A9" s="6">
        <v>11000000</v>
      </c>
      <c r="B9" s="12" t="s">
        <v>8</v>
      </c>
      <c r="C9" s="9">
        <v>60148.3</v>
      </c>
      <c r="D9" s="9">
        <v>28235.4</v>
      </c>
      <c r="E9" s="9">
        <v>29377.141660000005</v>
      </c>
      <c r="F9" s="9">
        <f t="shared" si="0"/>
        <v>1141.7416600000033</v>
      </c>
      <c r="G9" s="9">
        <f t="shared" si="1"/>
        <v>104.04365321546712</v>
      </c>
    </row>
    <row r="10" spans="1:10" x14ac:dyDescent="0.25">
      <c r="A10" s="7">
        <v>11010000</v>
      </c>
      <c r="B10" s="13" t="s">
        <v>9</v>
      </c>
      <c r="C10" s="10">
        <v>59934.6</v>
      </c>
      <c r="D10" s="10">
        <v>28071.7</v>
      </c>
      <c r="E10" s="10">
        <v>29217.424840000003</v>
      </c>
      <c r="F10" s="10">
        <f t="shared" si="0"/>
        <v>1145.7248400000026</v>
      </c>
      <c r="G10" s="10">
        <f t="shared" si="1"/>
        <v>104.08142307020951</v>
      </c>
    </row>
    <row r="11" spans="1:10" ht="45" hidden="1" x14ac:dyDescent="0.25">
      <c r="A11" s="7">
        <v>11010100</v>
      </c>
      <c r="B11" s="13" t="s">
        <v>10</v>
      </c>
      <c r="C11" s="10">
        <v>49539.7</v>
      </c>
      <c r="D11" s="10">
        <v>26087.7</v>
      </c>
      <c r="E11" s="10">
        <v>26995.571030000003</v>
      </c>
      <c r="F11" s="10">
        <f t="shared" si="0"/>
        <v>907.87103000000207</v>
      </c>
      <c r="G11" s="10">
        <f t="shared" si="1"/>
        <v>103.48007309958334</v>
      </c>
    </row>
    <row r="12" spans="1:10" ht="45" hidden="1" x14ac:dyDescent="0.25">
      <c r="A12" s="7">
        <v>11010400</v>
      </c>
      <c r="B12" s="13" t="s">
        <v>11</v>
      </c>
      <c r="C12" s="10">
        <v>8951</v>
      </c>
      <c r="D12" s="10">
        <v>1136.0999999999999</v>
      </c>
      <c r="E12" s="10">
        <v>1299.15327</v>
      </c>
      <c r="F12" s="10">
        <f t="shared" si="0"/>
        <v>163.05327000000011</v>
      </c>
      <c r="G12" s="10">
        <f t="shared" si="1"/>
        <v>114.35201742804331</v>
      </c>
    </row>
    <row r="13" spans="1:10" ht="45" hidden="1" x14ac:dyDescent="0.25">
      <c r="A13" s="7">
        <v>11010500</v>
      </c>
      <c r="B13" s="13" t="s">
        <v>12</v>
      </c>
      <c r="C13" s="10">
        <v>1400</v>
      </c>
      <c r="D13" s="10">
        <v>805</v>
      </c>
      <c r="E13" s="10">
        <v>792.42768999999998</v>
      </c>
      <c r="F13" s="10">
        <f t="shared" si="0"/>
        <v>-12.572310000000016</v>
      </c>
      <c r="G13" s="10">
        <f t="shared" si="1"/>
        <v>98.438222360248446</v>
      </c>
    </row>
    <row r="14" spans="1:10" ht="45" hidden="1" x14ac:dyDescent="0.25">
      <c r="A14" s="7">
        <v>11011300</v>
      </c>
      <c r="B14" s="13" t="s">
        <v>13</v>
      </c>
      <c r="C14" s="10">
        <v>43.9</v>
      </c>
      <c r="D14" s="10">
        <v>42.9</v>
      </c>
      <c r="E14" s="10">
        <v>130.27285000000001</v>
      </c>
      <c r="F14" s="10">
        <f t="shared" si="0"/>
        <v>87.37285</v>
      </c>
      <c r="G14" s="10">
        <f t="shared" si="1"/>
        <v>303.66631701631707</v>
      </c>
    </row>
    <row r="15" spans="1:10" x14ac:dyDescent="0.25">
      <c r="A15" s="7">
        <v>11020000</v>
      </c>
      <c r="B15" s="13" t="s">
        <v>14</v>
      </c>
      <c r="C15" s="10">
        <v>213.7</v>
      </c>
      <c r="D15" s="10">
        <v>163.69999999999999</v>
      </c>
      <c r="E15" s="10">
        <v>159.71682000000001</v>
      </c>
      <c r="F15" s="10">
        <f t="shared" si="0"/>
        <v>-3.983179999999976</v>
      </c>
      <c r="G15" s="10">
        <f t="shared" si="1"/>
        <v>97.566780696395867</v>
      </c>
    </row>
    <row r="16" spans="1:10" ht="30" hidden="1" x14ac:dyDescent="0.25">
      <c r="A16" s="7">
        <v>11020200</v>
      </c>
      <c r="B16" s="13" t="s">
        <v>15</v>
      </c>
      <c r="C16" s="10">
        <v>213.7</v>
      </c>
      <c r="D16" s="10">
        <v>163.69999999999999</v>
      </c>
      <c r="E16" s="10">
        <v>159.71682000000001</v>
      </c>
      <c r="F16" s="10">
        <f t="shared" si="0"/>
        <v>-3.983179999999976</v>
      </c>
      <c r="G16" s="10">
        <f t="shared" si="1"/>
        <v>97.566780696395867</v>
      </c>
    </row>
    <row r="17" spans="1:7" ht="30" x14ac:dyDescent="0.25">
      <c r="A17" s="7">
        <v>13000000</v>
      </c>
      <c r="B17" s="13" t="s">
        <v>16</v>
      </c>
      <c r="C17" s="10">
        <v>3</v>
      </c>
      <c r="D17" s="10">
        <v>0.747</v>
      </c>
      <c r="E17" s="10">
        <v>1.1406500000000002</v>
      </c>
      <c r="F17" s="10">
        <f t="shared" si="0"/>
        <v>0.39365000000000017</v>
      </c>
      <c r="G17" s="10">
        <f t="shared" si="1"/>
        <v>152.69745649263723</v>
      </c>
    </row>
    <row r="18" spans="1:7" ht="0.75" customHeight="1" x14ac:dyDescent="0.25">
      <c r="A18" s="7">
        <v>13030000</v>
      </c>
      <c r="B18" s="13" t="s">
        <v>17</v>
      </c>
      <c r="C18" s="10">
        <v>3</v>
      </c>
      <c r="D18" s="10">
        <v>0.747</v>
      </c>
      <c r="E18" s="10">
        <v>1.1406500000000002</v>
      </c>
      <c r="F18" s="10">
        <f t="shared" si="0"/>
        <v>0.39365000000000017</v>
      </c>
      <c r="G18" s="10">
        <f t="shared" si="1"/>
        <v>152.69745649263723</v>
      </c>
    </row>
    <row r="19" spans="1:7" ht="45" hidden="1" x14ac:dyDescent="0.25">
      <c r="A19" s="7">
        <v>13030100</v>
      </c>
      <c r="B19" s="13" t="s">
        <v>18</v>
      </c>
      <c r="C19" s="10">
        <v>3</v>
      </c>
      <c r="D19" s="10">
        <v>0.747</v>
      </c>
      <c r="E19" s="10">
        <v>1.1406500000000002</v>
      </c>
      <c r="F19" s="10">
        <f t="shared" si="0"/>
        <v>0.39365000000000017</v>
      </c>
      <c r="G19" s="10">
        <f t="shared" si="1"/>
        <v>152.69745649263723</v>
      </c>
    </row>
    <row r="20" spans="1:7" ht="20.25" customHeight="1" x14ac:dyDescent="0.25">
      <c r="A20" s="7">
        <v>14000000</v>
      </c>
      <c r="B20" s="13" t="s">
        <v>19</v>
      </c>
      <c r="C20" s="10">
        <v>23126.400000000001</v>
      </c>
      <c r="D20" s="10">
        <v>13280</v>
      </c>
      <c r="E20" s="10">
        <v>14180.0535</v>
      </c>
      <c r="F20" s="10">
        <f t="shared" si="0"/>
        <v>900.05349999999999</v>
      </c>
      <c r="G20" s="10">
        <f t="shared" si="1"/>
        <v>106.77751129518072</v>
      </c>
    </row>
    <row r="21" spans="1:7" ht="30" hidden="1" x14ac:dyDescent="0.25">
      <c r="A21" s="7">
        <v>14020000</v>
      </c>
      <c r="B21" s="13" t="s">
        <v>20</v>
      </c>
      <c r="C21" s="10">
        <v>2646.2</v>
      </c>
      <c r="D21" s="10">
        <v>1645.8</v>
      </c>
      <c r="E21" s="10">
        <v>1784.0745400000001</v>
      </c>
      <c r="F21" s="10">
        <f t="shared" si="0"/>
        <v>138.27454000000012</v>
      </c>
      <c r="G21" s="10">
        <f t="shared" si="1"/>
        <v>108.4016611982015</v>
      </c>
    </row>
    <row r="22" spans="1:7" hidden="1" x14ac:dyDescent="0.25">
      <c r="A22" s="7">
        <v>14021900</v>
      </c>
      <c r="B22" s="13" t="s">
        <v>21</v>
      </c>
      <c r="C22" s="10">
        <v>2646.2</v>
      </c>
      <c r="D22" s="10">
        <v>1645.8</v>
      </c>
      <c r="E22" s="10">
        <v>1784.0745400000001</v>
      </c>
      <c r="F22" s="10">
        <f t="shared" si="0"/>
        <v>138.27454000000012</v>
      </c>
      <c r="G22" s="10">
        <f t="shared" si="1"/>
        <v>108.4016611982015</v>
      </c>
    </row>
    <row r="23" spans="1:7" ht="30" hidden="1" x14ac:dyDescent="0.25">
      <c r="A23" s="7">
        <v>14030000</v>
      </c>
      <c r="B23" s="13" t="s">
        <v>22</v>
      </c>
      <c r="C23" s="10">
        <v>14359.7</v>
      </c>
      <c r="D23" s="10">
        <v>8359.7000000000007</v>
      </c>
      <c r="E23" s="10">
        <v>9058.2317600000006</v>
      </c>
      <c r="F23" s="10">
        <f t="shared" si="0"/>
        <v>698.53175999999985</v>
      </c>
      <c r="G23" s="10">
        <f t="shared" si="1"/>
        <v>108.35594291661184</v>
      </c>
    </row>
    <row r="24" spans="1:7" hidden="1" x14ac:dyDescent="0.25">
      <c r="A24" s="7">
        <v>14031900</v>
      </c>
      <c r="B24" s="13" t="s">
        <v>21</v>
      </c>
      <c r="C24" s="10">
        <v>14359.7</v>
      </c>
      <c r="D24" s="10">
        <v>8359.7000000000007</v>
      </c>
      <c r="E24" s="10">
        <v>9058.2317600000006</v>
      </c>
      <c r="F24" s="10">
        <f t="shared" si="0"/>
        <v>698.53175999999985</v>
      </c>
      <c r="G24" s="10">
        <f t="shared" si="1"/>
        <v>108.35594291661184</v>
      </c>
    </row>
    <row r="25" spans="1:7" ht="45" hidden="1" x14ac:dyDescent="0.25">
      <c r="A25" s="7">
        <v>14040000</v>
      </c>
      <c r="B25" s="13" t="s">
        <v>23</v>
      </c>
      <c r="C25" s="10">
        <v>6120.5</v>
      </c>
      <c r="D25" s="10">
        <v>3274.5</v>
      </c>
      <c r="E25" s="10">
        <v>3337.7472000000002</v>
      </c>
      <c r="F25" s="10">
        <f t="shared" si="0"/>
        <v>63.247200000000248</v>
      </c>
      <c r="G25" s="10">
        <f t="shared" si="1"/>
        <v>101.93150710032066</v>
      </c>
    </row>
    <row r="26" spans="1:7" ht="90" hidden="1" x14ac:dyDescent="0.25">
      <c r="A26" s="7">
        <v>14040100</v>
      </c>
      <c r="B26" s="13" t="s">
        <v>24</v>
      </c>
      <c r="C26" s="10">
        <v>4191.7</v>
      </c>
      <c r="D26" s="10">
        <v>2331.6999999999998</v>
      </c>
      <c r="E26" s="10">
        <v>2376.0187900000001</v>
      </c>
      <c r="F26" s="10">
        <f t="shared" si="0"/>
        <v>44.318790000000263</v>
      </c>
      <c r="G26" s="10">
        <f t="shared" si="1"/>
        <v>101.90070720933227</v>
      </c>
    </row>
    <row r="27" spans="1:7" ht="75" hidden="1" x14ac:dyDescent="0.25">
      <c r="A27" s="7">
        <v>14040200</v>
      </c>
      <c r="B27" s="13" t="s">
        <v>25</v>
      </c>
      <c r="C27" s="10">
        <v>1928.8</v>
      </c>
      <c r="D27" s="10">
        <v>942.8</v>
      </c>
      <c r="E27" s="10">
        <v>961.72841000000005</v>
      </c>
      <c r="F27" s="10">
        <f t="shared" si="0"/>
        <v>18.928410000000099</v>
      </c>
      <c r="G27" s="10">
        <f t="shared" si="1"/>
        <v>102.00768031395843</v>
      </c>
    </row>
    <row r="28" spans="1:7" s="3" customFormat="1" ht="43.5" x14ac:dyDescent="0.25">
      <c r="A28" s="6">
        <v>18000000</v>
      </c>
      <c r="B28" s="12" t="s">
        <v>26</v>
      </c>
      <c r="C28" s="9">
        <v>54540.5</v>
      </c>
      <c r="D28" s="9">
        <v>30230.963</v>
      </c>
      <c r="E28" s="9">
        <v>33624.829810000003</v>
      </c>
      <c r="F28" s="9">
        <f t="shared" si="0"/>
        <v>3393.8668100000032</v>
      </c>
      <c r="G28" s="9">
        <f t="shared" si="1"/>
        <v>111.22645947467834</v>
      </c>
    </row>
    <row r="29" spans="1:7" x14ac:dyDescent="0.25">
      <c r="A29" s="7">
        <v>18010000</v>
      </c>
      <c r="B29" s="13" t="s">
        <v>27</v>
      </c>
      <c r="C29" s="10">
        <v>16795.7</v>
      </c>
      <c r="D29" s="10">
        <v>7414.1629999999996</v>
      </c>
      <c r="E29" s="10">
        <v>11078.964480000001</v>
      </c>
      <c r="F29" s="10">
        <f t="shared" si="0"/>
        <v>3664.801480000001</v>
      </c>
      <c r="G29" s="10">
        <f t="shared" si="1"/>
        <v>149.42973981014447</v>
      </c>
    </row>
    <row r="30" spans="1:7" ht="0.75" customHeight="1" x14ac:dyDescent="0.25">
      <c r="A30" s="7">
        <v>18010100</v>
      </c>
      <c r="B30" s="13" t="s">
        <v>28</v>
      </c>
      <c r="C30" s="10">
        <v>98</v>
      </c>
      <c r="D30" s="10">
        <v>36.863</v>
      </c>
      <c r="E30" s="10">
        <v>22.1723</v>
      </c>
      <c r="F30" s="10">
        <f t="shared" si="0"/>
        <v>-14.6907</v>
      </c>
      <c r="G30" s="10">
        <f t="shared" si="1"/>
        <v>60.147844722350328</v>
      </c>
    </row>
    <row r="31" spans="1:7" ht="45" hidden="1" x14ac:dyDescent="0.25">
      <c r="A31" s="7">
        <v>18010200</v>
      </c>
      <c r="B31" s="13" t="s">
        <v>29</v>
      </c>
      <c r="C31" s="10">
        <v>1900</v>
      </c>
      <c r="D31" s="10">
        <v>0</v>
      </c>
      <c r="E31" s="10">
        <v>1559.4919</v>
      </c>
      <c r="F31" s="10">
        <f t="shared" si="0"/>
        <v>1559.4919</v>
      </c>
      <c r="G31" s="10">
        <f t="shared" si="1"/>
        <v>0</v>
      </c>
    </row>
    <row r="32" spans="1:7" ht="45" hidden="1" x14ac:dyDescent="0.25">
      <c r="A32" s="7">
        <v>18010300</v>
      </c>
      <c r="B32" s="13" t="s">
        <v>30</v>
      </c>
      <c r="C32" s="10">
        <v>1400</v>
      </c>
      <c r="D32" s="10">
        <v>0</v>
      </c>
      <c r="E32" s="10">
        <v>1245.8891799999999</v>
      </c>
      <c r="F32" s="10">
        <f t="shared" si="0"/>
        <v>1245.8891799999999</v>
      </c>
      <c r="G32" s="10">
        <f t="shared" si="1"/>
        <v>0</v>
      </c>
    </row>
    <row r="33" spans="1:7" ht="45" hidden="1" x14ac:dyDescent="0.25">
      <c r="A33" s="7">
        <v>18010400</v>
      </c>
      <c r="B33" s="13" t="s">
        <v>31</v>
      </c>
      <c r="C33" s="10">
        <v>2003.7</v>
      </c>
      <c r="D33" s="10">
        <v>1153.7</v>
      </c>
      <c r="E33" s="10">
        <v>1204.07735</v>
      </c>
      <c r="F33" s="10">
        <f t="shared" si="0"/>
        <v>50.377349999999979</v>
      </c>
      <c r="G33" s="10">
        <f t="shared" si="1"/>
        <v>104.36659010141285</v>
      </c>
    </row>
    <row r="34" spans="1:7" hidden="1" x14ac:dyDescent="0.25">
      <c r="A34" s="7">
        <v>18010500</v>
      </c>
      <c r="B34" s="13" t="s">
        <v>32</v>
      </c>
      <c r="C34" s="10">
        <v>2299.9</v>
      </c>
      <c r="D34" s="10">
        <v>1249.9000000000001</v>
      </c>
      <c r="E34" s="10">
        <v>1202.3585</v>
      </c>
      <c r="F34" s="10">
        <f t="shared" si="0"/>
        <v>-47.541500000000042</v>
      </c>
      <c r="G34" s="10">
        <f t="shared" si="1"/>
        <v>96.196375710056799</v>
      </c>
    </row>
    <row r="35" spans="1:7" hidden="1" x14ac:dyDescent="0.25">
      <c r="A35" s="7">
        <v>18010600</v>
      </c>
      <c r="B35" s="13" t="s">
        <v>33</v>
      </c>
      <c r="C35" s="10">
        <v>6635.4</v>
      </c>
      <c r="D35" s="10">
        <v>4485.2</v>
      </c>
      <c r="E35" s="10">
        <v>4755.2197699999997</v>
      </c>
      <c r="F35" s="10">
        <f t="shared" si="0"/>
        <v>270.01976999999988</v>
      </c>
      <c r="G35" s="10">
        <f t="shared" si="1"/>
        <v>106.02023923124943</v>
      </c>
    </row>
    <row r="36" spans="1:7" hidden="1" x14ac:dyDescent="0.25">
      <c r="A36" s="7">
        <v>18010700</v>
      </c>
      <c r="B36" s="13" t="s">
        <v>34</v>
      </c>
      <c r="C36" s="10">
        <v>1500</v>
      </c>
      <c r="D36" s="10">
        <v>0</v>
      </c>
      <c r="E36" s="10">
        <v>475.09080999999998</v>
      </c>
      <c r="F36" s="10">
        <f t="shared" si="0"/>
        <v>475.09080999999998</v>
      </c>
      <c r="G36" s="10">
        <f t="shared" si="1"/>
        <v>0</v>
      </c>
    </row>
    <row r="37" spans="1:7" hidden="1" x14ac:dyDescent="0.25">
      <c r="A37" s="7">
        <v>18010900</v>
      </c>
      <c r="B37" s="13" t="s">
        <v>35</v>
      </c>
      <c r="C37" s="10">
        <v>940</v>
      </c>
      <c r="D37" s="10">
        <v>469.8</v>
      </c>
      <c r="E37" s="10">
        <v>595.91467</v>
      </c>
      <c r="F37" s="10">
        <f t="shared" si="0"/>
        <v>126.11466999999999</v>
      </c>
      <c r="G37" s="10">
        <f t="shared" si="1"/>
        <v>126.84433163048105</v>
      </c>
    </row>
    <row r="38" spans="1:7" hidden="1" x14ac:dyDescent="0.25">
      <c r="A38" s="7">
        <v>18011100</v>
      </c>
      <c r="B38" s="13" t="s">
        <v>36</v>
      </c>
      <c r="C38" s="10">
        <v>18.7</v>
      </c>
      <c r="D38" s="10">
        <v>18.7</v>
      </c>
      <c r="E38" s="10">
        <v>18.75</v>
      </c>
      <c r="F38" s="10">
        <f t="shared" si="0"/>
        <v>5.0000000000000711E-2</v>
      </c>
      <c r="G38" s="10">
        <f t="shared" si="1"/>
        <v>100.26737967914438</v>
      </c>
    </row>
    <row r="39" spans="1:7" x14ac:dyDescent="0.25">
      <c r="A39" s="7">
        <v>18050000</v>
      </c>
      <c r="B39" s="13" t="s">
        <v>37</v>
      </c>
      <c r="C39" s="10">
        <v>37744.800000000003</v>
      </c>
      <c r="D39" s="10">
        <v>22816.799999999999</v>
      </c>
      <c r="E39" s="10">
        <v>22545.865329999997</v>
      </c>
      <c r="F39" s="10">
        <f t="shared" si="0"/>
        <v>-270.93467000000237</v>
      </c>
      <c r="G39" s="10">
        <f t="shared" si="1"/>
        <v>98.812564995967875</v>
      </c>
    </row>
    <row r="40" spans="1:7" hidden="1" x14ac:dyDescent="0.25">
      <c r="A40" s="7">
        <v>18050300</v>
      </c>
      <c r="B40" s="13" t="s">
        <v>38</v>
      </c>
      <c r="C40" s="10">
        <v>3189</v>
      </c>
      <c r="D40" s="10">
        <v>1981</v>
      </c>
      <c r="E40" s="10">
        <v>1615.24389</v>
      </c>
      <c r="F40" s="10">
        <f t="shared" ref="F40:F71" si="2">E40-D40</f>
        <v>-365.75611000000004</v>
      </c>
      <c r="G40" s="10">
        <f t="shared" ref="G40:G71" si="3">IF(D40=0,0,E40/D40*100)</f>
        <v>81.536794043412414</v>
      </c>
    </row>
    <row r="41" spans="1:7" hidden="1" x14ac:dyDescent="0.25">
      <c r="A41" s="7">
        <v>18050400</v>
      </c>
      <c r="B41" s="13" t="s">
        <v>39</v>
      </c>
      <c r="C41" s="10">
        <v>22195.8</v>
      </c>
      <c r="D41" s="10">
        <v>12045.8</v>
      </c>
      <c r="E41" s="10">
        <v>12289.84885</v>
      </c>
      <c r="F41" s="10">
        <f t="shared" si="2"/>
        <v>244.04885000000104</v>
      </c>
      <c r="G41" s="10">
        <f t="shared" si="3"/>
        <v>102.0260078201531</v>
      </c>
    </row>
    <row r="42" spans="1:7" ht="75" hidden="1" x14ac:dyDescent="0.25">
      <c r="A42" s="7">
        <v>18050500</v>
      </c>
      <c r="B42" s="13" t="s">
        <v>40</v>
      </c>
      <c r="C42" s="10">
        <v>12360</v>
      </c>
      <c r="D42" s="10">
        <v>8790</v>
      </c>
      <c r="E42" s="10">
        <v>8640.7725900000005</v>
      </c>
      <c r="F42" s="10">
        <f t="shared" si="2"/>
        <v>-149.22740999999951</v>
      </c>
      <c r="G42" s="10">
        <f t="shared" si="3"/>
        <v>98.302304778157009</v>
      </c>
    </row>
    <row r="43" spans="1:7" s="3" customFormat="1" x14ac:dyDescent="0.25">
      <c r="A43" s="6">
        <v>20000000</v>
      </c>
      <c r="B43" s="12" t="s">
        <v>41</v>
      </c>
      <c r="C43" s="9">
        <v>5095.8999999999996</v>
      </c>
      <c r="D43" s="9">
        <v>3879.98</v>
      </c>
      <c r="E43" s="9">
        <v>4028.2907799999998</v>
      </c>
      <c r="F43" s="9">
        <f t="shared" si="2"/>
        <v>148.3107799999998</v>
      </c>
      <c r="G43" s="9">
        <f t="shared" si="3"/>
        <v>103.82246248692002</v>
      </c>
    </row>
    <row r="44" spans="1:7" hidden="1" x14ac:dyDescent="0.25">
      <c r="A44" s="7">
        <v>21000000</v>
      </c>
      <c r="B44" s="13" t="s">
        <v>42</v>
      </c>
      <c r="C44" s="10">
        <v>329</v>
      </c>
      <c r="D44" s="10">
        <v>247.8</v>
      </c>
      <c r="E44" s="10">
        <v>269.21563000000003</v>
      </c>
      <c r="F44" s="10">
        <f t="shared" si="2"/>
        <v>21.415630000000021</v>
      </c>
      <c r="G44" s="10">
        <f t="shared" si="3"/>
        <v>108.64230427764328</v>
      </c>
    </row>
    <row r="45" spans="1:7" ht="18" customHeight="1" x14ac:dyDescent="0.25">
      <c r="A45" s="7">
        <v>21010000</v>
      </c>
      <c r="B45" s="13" t="s">
        <v>43</v>
      </c>
      <c r="C45" s="10">
        <v>5.5</v>
      </c>
      <c r="D45" s="10">
        <v>4.5</v>
      </c>
      <c r="E45" s="10">
        <v>4.5923699999999998</v>
      </c>
      <c r="F45" s="10">
        <f t="shared" si="2"/>
        <v>9.2369999999999841E-2</v>
      </c>
      <c r="G45" s="10">
        <f t="shared" si="3"/>
        <v>102.05266666666665</v>
      </c>
    </row>
    <row r="46" spans="1:7" ht="45" hidden="1" x14ac:dyDescent="0.25">
      <c r="A46" s="7">
        <v>21010300</v>
      </c>
      <c r="B46" s="13" t="s">
        <v>44</v>
      </c>
      <c r="C46" s="10">
        <v>5.5</v>
      </c>
      <c r="D46" s="10">
        <v>4.5</v>
      </c>
      <c r="E46" s="10">
        <v>4.5923699999999998</v>
      </c>
      <c r="F46" s="10">
        <f t="shared" si="2"/>
        <v>9.2369999999999841E-2</v>
      </c>
      <c r="G46" s="10">
        <f t="shared" si="3"/>
        <v>102.05266666666665</v>
      </c>
    </row>
    <row r="47" spans="1:7" ht="18" customHeight="1" x14ac:dyDescent="0.25">
      <c r="A47" s="7">
        <v>21080000</v>
      </c>
      <c r="B47" s="13" t="s">
        <v>45</v>
      </c>
      <c r="C47" s="10">
        <v>323.5</v>
      </c>
      <c r="D47" s="10">
        <v>243.3</v>
      </c>
      <c r="E47" s="10">
        <v>264.62326000000002</v>
      </c>
      <c r="F47" s="10">
        <f t="shared" si="2"/>
        <v>21.323260000000005</v>
      </c>
      <c r="G47" s="10">
        <f t="shared" si="3"/>
        <v>108.76418413481299</v>
      </c>
    </row>
    <row r="48" spans="1:7" hidden="1" x14ac:dyDescent="0.25">
      <c r="A48" s="7">
        <v>21081100</v>
      </c>
      <c r="B48" s="13" t="s">
        <v>46</v>
      </c>
      <c r="C48" s="10">
        <v>56.2</v>
      </c>
      <c r="D48" s="10">
        <v>26.2</v>
      </c>
      <c r="E48" s="10">
        <v>15.764100000000001</v>
      </c>
      <c r="F48" s="10">
        <f t="shared" si="2"/>
        <v>-10.435899999999998</v>
      </c>
      <c r="G48" s="10">
        <f t="shared" si="3"/>
        <v>60.168320610687033</v>
      </c>
    </row>
    <row r="49" spans="1:7" ht="90" hidden="1" x14ac:dyDescent="0.25">
      <c r="A49" s="7">
        <v>21081500</v>
      </c>
      <c r="B49" s="13" t="s">
        <v>47</v>
      </c>
      <c r="C49" s="10">
        <v>6.8</v>
      </c>
      <c r="D49" s="10">
        <v>6.8</v>
      </c>
      <c r="E49" s="10">
        <v>6.8</v>
      </c>
      <c r="F49" s="10">
        <f t="shared" si="2"/>
        <v>0</v>
      </c>
      <c r="G49" s="10">
        <f t="shared" si="3"/>
        <v>100</v>
      </c>
    </row>
    <row r="50" spans="1:7" ht="60" hidden="1" x14ac:dyDescent="0.25">
      <c r="A50" s="7">
        <v>21081800</v>
      </c>
      <c r="B50" s="13" t="s">
        <v>48</v>
      </c>
      <c r="C50" s="10">
        <v>260.5</v>
      </c>
      <c r="D50" s="10">
        <v>210.3</v>
      </c>
      <c r="E50" s="10">
        <v>242.05915999999999</v>
      </c>
      <c r="F50" s="10">
        <f t="shared" si="2"/>
        <v>31.75915999999998</v>
      </c>
      <c r="G50" s="10">
        <f t="shared" si="3"/>
        <v>115.10183547313362</v>
      </c>
    </row>
    <row r="51" spans="1:7" ht="30" hidden="1" x14ac:dyDescent="0.25">
      <c r="A51" s="7">
        <v>22000000</v>
      </c>
      <c r="B51" s="13" t="s">
        <v>49</v>
      </c>
      <c r="C51" s="10">
        <v>2209.1</v>
      </c>
      <c r="D51" s="10">
        <v>1074.3800000000001</v>
      </c>
      <c r="E51" s="10">
        <v>1031.5698</v>
      </c>
      <c r="F51" s="10">
        <f t="shared" si="2"/>
        <v>-42.810200000000123</v>
      </c>
      <c r="G51" s="10">
        <f t="shared" si="3"/>
        <v>96.015357694670399</v>
      </c>
    </row>
    <row r="52" spans="1:7" x14ac:dyDescent="0.25">
      <c r="A52" s="7">
        <v>22010000</v>
      </c>
      <c r="B52" s="13" t="s">
        <v>50</v>
      </c>
      <c r="C52" s="10">
        <v>2151.9</v>
      </c>
      <c r="D52" s="10">
        <v>1041.9000000000001</v>
      </c>
      <c r="E52" s="10">
        <v>1000.2</v>
      </c>
      <c r="F52" s="10">
        <f t="shared" si="2"/>
        <v>-41.700000000000045</v>
      </c>
      <c r="G52" s="10">
        <f t="shared" si="3"/>
        <v>95.997696515980408</v>
      </c>
    </row>
    <row r="53" spans="1:7" hidden="1" x14ac:dyDescent="0.25">
      <c r="A53" s="7">
        <v>22012500</v>
      </c>
      <c r="B53" s="13" t="s">
        <v>51</v>
      </c>
      <c r="C53" s="10">
        <v>2065</v>
      </c>
      <c r="D53" s="10">
        <v>985</v>
      </c>
      <c r="E53" s="10">
        <v>932.73406999999997</v>
      </c>
      <c r="F53" s="10">
        <f t="shared" si="2"/>
        <v>-52.265930000000026</v>
      </c>
      <c r="G53" s="10">
        <f t="shared" si="3"/>
        <v>94.693814213197967</v>
      </c>
    </row>
    <row r="54" spans="1:7" ht="30" hidden="1" x14ac:dyDescent="0.25">
      <c r="A54" s="7">
        <v>22012600</v>
      </c>
      <c r="B54" s="13" t="s">
        <v>52</v>
      </c>
      <c r="C54" s="10">
        <v>86.9</v>
      </c>
      <c r="D54" s="10">
        <v>56.9</v>
      </c>
      <c r="E54" s="10">
        <v>67.406440000000003</v>
      </c>
      <c r="F54" s="10">
        <f t="shared" si="2"/>
        <v>10.506440000000005</v>
      </c>
      <c r="G54" s="10">
        <f t="shared" si="3"/>
        <v>118.4647451669596</v>
      </c>
    </row>
    <row r="55" spans="1:7" ht="14.25" customHeight="1" x14ac:dyDescent="0.25">
      <c r="A55" s="7">
        <v>22090000</v>
      </c>
      <c r="B55" s="13" t="s">
        <v>53</v>
      </c>
      <c r="C55" s="10">
        <v>47.5</v>
      </c>
      <c r="D55" s="10">
        <v>22.78</v>
      </c>
      <c r="E55" s="10">
        <v>24.805829999999997</v>
      </c>
      <c r="F55" s="10">
        <f t="shared" si="2"/>
        <v>2.0258299999999956</v>
      </c>
      <c r="G55" s="10">
        <f t="shared" si="3"/>
        <v>108.89302019315186</v>
      </c>
    </row>
    <row r="56" spans="1:7" ht="45" hidden="1" x14ac:dyDescent="0.25">
      <c r="A56" s="7">
        <v>22090100</v>
      </c>
      <c r="B56" s="13" t="s">
        <v>54</v>
      </c>
      <c r="C56" s="10">
        <v>45</v>
      </c>
      <c r="D56" s="10">
        <v>21.6</v>
      </c>
      <c r="E56" s="10">
        <v>24.590409999999999</v>
      </c>
      <c r="F56" s="10">
        <f t="shared" si="2"/>
        <v>2.9904099999999971</v>
      </c>
      <c r="G56" s="10">
        <f t="shared" si="3"/>
        <v>113.84449074074072</v>
      </c>
    </row>
    <row r="57" spans="1:7" ht="45" hidden="1" x14ac:dyDescent="0.25">
      <c r="A57" s="7">
        <v>22090400</v>
      </c>
      <c r="B57" s="13" t="s">
        <v>55</v>
      </c>
      <c r="C57" s="10">
        <v>2.5</v>
      </c>
      <c r="D57" s="10">
        <v>1.18</v>
      </c>
      <c r="E57" s="10">
        <v>0.21542</v>
      </c>
      <c r="F57" s="10">
        <f t="shared" si="2"/>
        <v>-0.96457999999999999</v>
      </c>
      <c r="G57" s="10">
        <f t="shared" si="3"/>
        <v>18.255932203389833</v>
      </c>
    </row>
    <row r="58" spans="1:7" ht="78" customHeight="1" x14ac:dyDescent="0.25">
      <c r="A58" s="7">
        <v>22130000</v>
      </c>
      <c r="B58" s="13" t="s">
        <v>56</v>
      </c>
      <c r="C58" s="10">
        <v>9.6999999999999993</v>
      </c>
      <c r="D58" s="10">
        <v>9.6999999999999993</v>
      </c>
      <c r="E58" s="10">
        <v>6.6234599999999997</v>
      </c>
      <c r="F58" s="10">
        <f t="shared" si="2"/>
        <v>-3.0765399999999996</v>
      </c>
      <c r="G58" s="10">
        <f t="shared" si="3"/>
        <v>68.283092783505168</v>
      </c>
    </row>
    <row r="59" spans="1:7" ht="21.75" hidden="1" customHeight="1" x14ac:dyDescent="0.25">
      <c r="A59" s="7">
        <v>24000000</v>
      </c>
      <c r="B59" s="13" t="s">
        <v>57</v>
      </c>
      <c r="C59" s="10">
        <v>2557.8000000000002</v>
      </c>
      <c r="D59" s="10">
        <v>2557.8000000000002</v>
      </c>
      <c r="E59" s="10">
        <v>2727.5053499999999</v>
      </c>
      <c r="F59" s="10">
        <f t="shared" si="2"/>
        <v>169.70534999999973</v>
      </c>
      <c r="G59" s="10">
        <f t="shared" si="3"/>
        <v>106.63481703026036</v>
      </c>
    </row>
    <row r="60" spans="1:7" x14ac:dyDescent="0.25">
      <c r="A60" s="7">
        <v>24060000</v>
      </c>
      <c r="B60" s="13" t="s">
        <v>45</v>
      </c>
      <c r="C60" s="10">
        <v>2557.8000000000002</v>
      </c>
      <c r="D60" s="10">
        <v>2557.8000000000002</v>
      </c>
      <c r="E60" s="10">
        <v>2727.5053499999999</v>
      </c>
      <c r="F60" s="10">
        <f t="shared" si="2"/>
        <v>169.70534999999973</v>
      </c>
      <c r="G60" s="10">
        <f t="shared" si="3"/>
        <v>106.63481703026036</v>
      </c>
    </row>
    <row r="61" spans="1:7" hidden="1" x14ac:dyDescent="0.25">
      <c r="A61" s="7">
        <v>24060300</v>
      </c>
      <c r="B61" s="13" t="s">
        <v>45</v>
      </c>
      <c r="C61" s="10">
        <v>2557.8000000000002</v>
      </c>
      <c r="D61" s="10">
        <v>2557.8000000000002</v>
      </c>
      <c r="E61" s="10">
        <v>2727.5053499999999</v>
      </c>
      <c r="F61" s="10">
        <f t="shared" si="2"/>
        <v>169.70534999999973</v>
      </c>
      <c r="G61" s="10">
        <f t="shared" si="3"/>
        <v>106.63481703026036</v>
      </c>
    </row>
    <row r="62" spans="1:7" s="3" customFormat="1" x14ac:dyDescent="0.25">
      <c r="A62" s="6">
        <v>40000000</v>
      </c>
      <c r="B62" s="12" t="s">
        <v>58</v>
      </c>
      <c r="C62" s="9">
        <v>80086.48</v>
      </c>
      <c r="D62" s="9">
        <v>67424.55</v>
      </c>
      <c r="E62" s="9">
        <v>66722.840230000002</v>
      </c>
      <c r="F62" s="9">
        <f t="shared" si="2"/>
        <v>-701.7097700000013</v>
      </c>
      <c r="G62" s="9">
        <f t="shared" si="3"/>
        <v>98.959266661772304</v>
      </c>
    </row>
    <row r="63" spans="1:7" hidden="1" x14ac:dyDescent="0.25">
      <c r="A63" s="7">
        <v>41000000</v>
      </c>
      <c r="B63" s="13" t="s">
        <v>59</v>
      </c>
      <c r="C63" s="10">
        <v>80086.48</v>
      </c>
      <c r="D63" s="10">
        <v>67424.55</v>
      </c>
      <c r="E63" s="10">
        <v>66722.840230000002</v>
      </c>
      <c r="F63" s="10">
        <f t="shared" si="2"/>
        <v>-701.7097700000013</v>
      </c>
      <c r="G63" s="10">
        <f t="shared" si="3"/>
        <v>98.959266661772304</v>
      </c>
    </row>
    <row r="64" spans="1:7" ht="0.75" customHeight="1" x14ac:dyDescent="0.25">
      <c r="A64" s="7">
        <v>41020000</v>
      </c>
      <c r="B64" s="13" t="s">
        <v>60</v>
      </c>
      <c r="C64" s="10">
        <v>29654</v>
      </c>
      <c r="D64" s="10">
        <v>20836.8</v>
      </c>
      <c r="E64" s="10">
        <v>20836.8</v>
      </c>
      <c r="F64" s="10">
        <f t="shared" si="2"/>
        <v>0</v>
      </c>
      <c r="G64" s="10">
        <f t="shared" si="3"/>
        <v>100</v>
      </c>
    </row>
    <row r="65" spans="1:7" x14ac:dyDescent="0.25">
      <c r="A65" s="7">
        <v>41020100</v>
      </c>
      <c r="B65" s="13" t="s">
        <v>61</v>
      </c>
      <c r="C65" s="10">
        <v>17634.2</v>
      </c>
      <c r="D65" s="10">
        <v>8817</v>
      </c>
      <c r="E65" s="10">
        <v>8817</v>
      </c>
      <c r="F65" s="10">
        <f t="shared" si="2"/>
        <v>0</v>
      </c>
      <c r="G65" s="10">
        <f t="shared" si="3"/>
        <v>100</v>
      </c>
    </row>
    <row r="66" spans="1:7" ht="14.25" customHeight="1" x14ac:dyDescent="0.25">
      <c r="A66" s="7">
        <v>41021400</v>
      </c>
      <c r="B66" s="13" t="s">
        <v>62</v>
      </c>
      <c r="C66" s="10">
        <v>12019.8</v>
      </c>
      <c r="D66" s="10">
        <v>12019.8</v>
      </c>
      <c r="E66" s="10">
        <v>12019.8</v>
      </c>
      <c r="F66" s="10">
        <f t="shared" si="2"/>
        <v>0</v>
      </c>
      <c r="G66" s="10">
        <f t="shared" si="3"/>
        <v>100</v>
      </c>
    </row>
    <row r="67" spans="1:7" ht="30" hidden="1" x14ac:dyDescent="0.25">
      <c r="A67" s="7">
        <v>41030000</v>
      </c>
      <c r="B67" s="13" t="s">
        <v>63</v>
      </c>
      <c r="C67" s="10">
        <v>49072.6</v>
      </c>
      <c r="D67" s="10">
        <v>45563</v>
      </c>
      <c r="E67" s="10">
        <v>45563</v>
      </c>
      <c r="F67" s="10">
        <f t="shared" si="2"/>
        <v>0</v>
      </c>
      <c r="G67" s="10">
        <f t="shared" si="3"/>
        <v>100</v>
      </c>
    </row>
    <row r="68" spans="1:7" ht="97.5" customHeight="1" x14ac:dyDescent="0.25">
      <c r="A68" s="7">
        <v>41032800</v>
      </c>
      <c r="B68" s="13" t="s">
        <v>64</v>
      </c>
      <c r="C68" s="10">
        <v>15032.1</v>
      </c>
      <c r="D68" s="10">
        <v>15032.1</v>
      </c>
      <c r="E68" s="10">
        <v>15032.1</v>
      </c>
      <c r="F68" s="10">
        <f t="shared" si="2"/>
        <v>0</v>
      </c>
      <c r="G68" s="10">
        <f t="shared" si="3"/>
        <v>100</v>
      </c>
    </row>
    <row r="69" spans="1:7" ht="30" x14ac:dyDescent="0.25">
      <c r="A69" s="7">
        <v>41033900</v>
      </c>
      <c r="B69" s="13" t="s">
        <v>65</v>
      </c>
      <c r="C69" s="10">
        <v>31649.8</v>
      </c>
      <c r="D69" s="10">
        <v>28333</v>
      </c>
      <c r="E69" s="10">
        <v>28333</v>
      </c>
      <c r="F69" s="10">
        <f t="shared" si="2"/>
        <v>0</v>
      </c>
      <c r="G69" s="10">
        <f t="shared" si="3"/>
        <v>100</v>
      </c>
    </row>
    <row r="70" spans="1:7" ht="45" x14ac:dyDescent="0.25">
      <c r="A70" s="7">
        <v>41035400</v>
      </c>
      <c r="B70" s="13" t="s">
        <v>66</v>
      </c>
      <c r="C70" s="10">
        <v>205.4</v>
      </c>
      <c r="D70" s="10">
        <v>123</v>
      </c>
      <c r="E70" s="10">
        <v>123</v>
      </c>
      <c r="F70" s="10">
        <f t="shared" si="2"/>
        <v>0</v>
      </c>
      <c r="G70" s="10">
        <f t="shared" si="3"/>
        <v>100</v>
      </c>
    </row>
    <row r="71" spans="1:7" ht="63" customHeight="1" x14ac:dyDescent="0.25">
      <c r="A71" s="7">
        <v>41036000</v>
      </c>
      <c r="B71" s="13" t="s">
        <v>67</v>
      </c>
      <c r="C71" s="10">
        <v>253.6</v>
      </c>
      <c r="D71" s="10">
        <v>143.19999999999999</v>
      </c>
      <c r="E71" s="10">
        <v>143.19999999999999</v>
      </c>
      <c r="F71" s="10">
        <f t="shared" si="2"/>
        <v>0</v>
      </c>
      <c r="G71" s="10">
        <f t="shared" si="3"/>
        <v>100</v>
      </c>
    </row>
    <row r="72" spans="1:7" ht="49.5" customHeight="1" x14ac:dyDescent="0.25">
      <c r="A72" s="7">
        <v>41036300</v>
      </c>
      <c r="B72" s="13" t="s">
        <v>68</v>
      </c>
      <c r="C72" s="10">
        <v>1931.7</v>
      </c>
      <c r="D72" s="10">
        <v>1931.7</v>
      </c>
      <c r="E72" s="10">
        <v>1931.7</v>
      </c>
      <c r="F72" s="10">
        <f t="shared" ref="F72:F78" si="4">E72-D72</f>
        <v>0</v>
      </c>
      <c r="G72" s="10">
        <f t="shared" ref="G72:G78" si="5">IF(D72=0,0,E72/D72*100)</f>
        <v>100</v>
      </c>
    </row>
    <row r="73" spans="1:7" ht="0.75" customHeight="1" x14ac:dyDescent="0.25">
      <c r="A73" s="7">
        <v>41050000</v>
      </c>
      <c r="B73" s="13" t="s">
        <v>69</v>
      </c>
      <c r="C73" s="10">
        <v>1359.88</v>
      </c>
      <c r="D73" s="10">
        <v>1024.75</v>
      </c>
      <c r="E73" s="10">
        <v>323.04023000000001</v>
      </c>
      <c r="F73" s="10">
        <f t="shared" si="4"/>
        <v>-701.70976999999993</v>
      </c>
      <c r="G73" s="10">
        <f t="shared" si="5"/>
        <v>31.523808733837523</v>
      </c>
    </row>
    <row r="74" spans="1:7" x14ac:dyDescent="0.25">
      <c r="A74" s="7">
        <v>41053900</v>
      </c>
      <c r="B74" s="13" t="s">
        <v>70</v>
      </c>
      <c r="C74" s="10">
        <v>108</v>
      </c>
      <c r="D74" s="10">
        <v>108</v>
      </c>
      <c r="E74" s="10">
        <v>0</v>
      </c>
      <c r="F74" s="10">
        <f t="shared" si="4"/>
        <v>-108</v>
      </c>
      <c r="G74" s="10">
        <f t="shared" si="5"/>
        <v>0</v>
      </c>
    </row>
    <row r="75" spans="1:7" ht="95.25" customHeight="1" x14ac:dyDescent="0.25">
      <c r="A75" s="7">
        <v>41057900</v>
      </c>
      <c r="B75" s="13" t="s">
        <v>71</v>
      </c>
      <c r="C75" s="10">
        <v>883.3</v>
      </c>
      <c r="D75" s="10">
        <v>609.6</v>
      </c>
      <c r="E75" s="10">
        <v>138.69999999999999</v>
      </c>
      <c r="F75" s="10">
        <f t="shared" si="4"/>
        <v>-470.90000000000003</v>
      </c>
      <c r="G75" s="10">
        <f t="shared" si="5"/>
        <v>22.752624671916006</v>
      </c>
    </row>
    <row r="76" spans="1:7" ht="95.25" customHeight="1" x14ac:dyDescent="0.25">
      <c r="A76" s="7">
        <v>41059300</v>
      </c>
      <c r="B76" s="13" t="s">
        <v>79</v>
      </c>
      <c r="C76" s="10">
        <v>368.58</v>
      </c>
      <c r="D76" s="10">
        <v>307.14999999999998</v>
      </c>
      <c r="E76" s="10">
        <v>184.29</v>
      </c>
      <c r="F76" s="10">
        <f t="shared" si="4"/>
        <v>-122.85999999999999</v>
      </c>
      <c r="G76" s="10">
        <f t="shared" si="5"/>
        <v>60</v>
      </c>
    </row>
    <row r="77" spans="1:7" x14ac:dyDescent="0.25">
      <c r="A77" s="75" t="s">
        <v>74</v>
      </c>
      <c r="B77" s="75"/>
      <c r="C77" s="11">
        <v>142914.1</v>
      </c>
      <c r="D77" s="11">
        <v>75627.09</v>
      </c>
      <c r="E77" s="11">
        <v>81211.456399999966</v>
      </c>
      <c r="F77" s="11">
        <f t="shared" si="4"/>
        <v>5584.3663999999699</v>
      </c>
      <c r="G77" s="11">
        <f t="shared" si="5"/>
        <v>107.38408207958281</v>
      </c>
    </row>
    <row r="78" spans="1:7" x14ac:dyDescent="0.25">
      <c r="A78" s="75" t="s">
        <v>75</v>
      </c>
      <c r="B78" s="75"/>
      <c r="C78" s="11">
        <v>223000.58</v>
      </c>
      <c r="D78" s="11">
        <v>143051.64000000001</v>
      </c>
      <c r="E78" s="11">
        <v>147934.29662999997</v>
      </c>
      <c r="F78" s="11">
        <f t="shared" si="4"/>
        <v>4882.656629999954</v>
      </c>
      <c r="G78" s="11">
        <f t="shared" si="5"/>
        <v>103.41321262028171</v>
      </c>
    </row>
    <row r="79" spans="1:7" x14ac:dyDescent="0.25">
      <c r="A79" s="4"/>
      <c r="B79" s="5"/>
      <c r="C79" s="5"/>
      <c r="D79" s="5"/>
      <c r="E79" s="5"/>
      <c r="F79" s="5"/>
      <c r="G79" s="5"/>
    </row>
    <row r="80" spans="1:7" x14ac:dyDescent="0.25">
      <c r="A80" s="4"/>
      <c r="B80" s="5"/>
      <c r="C80" s="5"/>
      <c r="D80" s="5"/>
      <c r="E80" s="5"/>
      <c r="F80" s="5"/>
      <c r="G80" s="5"/>
    </row>
    <row r="81" spans="1:7" x14ac:dyDescent="0.25">
      <c r="A81" s="4"/>
      <c r="B81" s="5"/>
      <c r="C81" s="5"/>
      <c r="D81" s="5"/>
      <c r="E81" s="5"/>
      <c r="F81" s="5"/>
      <c r="G81" s="5"/>
    </row>
    <row r="82" spans="1:7" x14ac:dyDescent="0.25">
      <c r="A82" s="4"/>
      <c r="B82" s="5"/>
      <c r="C82" s="5"/>
      <c r="D82" s="5"/>
      <c r="E82" s="5"/>
      <c r="F82" s="5"/>
      <c r="G82" s="5"/>
    </row>
    <row r="83" spans="1:7" x14ac:dyDescent="0.25">
      <c r="A83" s="4"/>
      <c r="B83" s="5"/>
      <c r="C83" s="5"/>
      <c r="D83" s="5"/>
      <c r="E83" s="5"/>
      <c r="F83" s="5"/>
      <c r="G83" s="5"/>
    </row>
    <row r="84" spans="1:7" x14ac:dyDescent="0.25">
      <c r="A84" s="4"/>
      <c r="B84" s="5"/>
      <c r="C84" s="5"/>
      <c r="D84" s="5"/>
      <c r="E84" s="5"/>
      <c r="F84" s="5"/>
      <c r="G84" s="5"/>
    </row>
    <row r="85" spans="1:7" x14ac:dyDescent="0.25">
      <c r="A85" s="4"/>
      <c r="B85" s="5"/>
      <c r="C85" s="5"/>
      <c r="D85" s="5"/>
      <c r="E85" s="5"/>
      <c r="F85" s="5"/>
      <c r="G85" s="5"/>
    </row>
    <row r="86" spans="1:7" x14ac:dyDescent="0.25">
      <c r="A86" s="4"/>
      <c r="B86" s="5"/>
      <c r="C86" s="5"/>
      <c r="D86" s="5"/>
      <c r="E86" s="5"/>
      <c r="F86" s="5"/>
      <c r="G86" s="5"/>
    </row>
    <row r="87" spans="1:7" x14ac:dyDescent="0.25">
      <c r="A87" s="4"/>
      <c r="B87" s="5"/>
      <c r="C87" s="5"/>
      <c r="D87" s="5"/>
      <c r="E87" s="5"/>
      <c r="F87" s="5"/>
      <c r="G87" s="5"/>
    </row>
    <row r="88" spans="1:7" x14ac:dyDescent="0.25">
      <c r="A88" s="4"/>
      <c r="B88" s="5"/>
      <c r="C88" s="5"/>
      <c r="D88" s="5"/>
      <c r="E88" s="5"/>
      <c r="F88" s="5"/>
      <c r="G88" s="5"/>
    </row>
    <row r="89" spans="1:7" x14ac:dyDescent="0.25">
      <c r="A89" s="4"/>
      <c r="B89" s="5"/>
      <c r="C89" s="5"/>
      <c r="D89" s="5"/>
      <c r="E89" s="5"/>
      <c r="F89" s="5"/>
      <c r="G89" s="5"/>
    </row>
    <row r="90" spans="1:7" x14ac:dyDescent="0.25">
      <c r="A90" s="4"/>
      <c r="B90" s="5"/>
      <c r="C90" s="5"/>
      <c r="D90" s="5"/>
      <c r="E90" s="5"/>
      <c r="F90" s="5"/>
      <c r="G90" s="5"/>
    </row>
    <row r="91" spans="1:7" x14ac:dyDescent="0.25">
      <c r="A91" s="4"/>
      <c r="B91" s="5"/>
      <c r="C91" s="5"/>
      <c r="D91" s="5"/>
      <c r="E91" s="5"/>
      <c r="F91" s="5"/>
      <c r="G91" s="5"/>
    </row>
    <row r="92" spans="1:7" x14ac:dyDescent="0.25">
      <c r="A92" s="4"/>
      <c r="B92" s="5"/>
      <c r="C92" s="5"/>
      <c r="D92" s="5"/>
      <c r="E92" s="5"/>
      <c r="F92" s="5"/>
      <c r="G92" s="5"/>
    </row>
    <row r="93" spans="1:7" x14ac:dyDescent="0.25">
      <c r="A93" s="4"/>
      <c r="B93" s="5"/>
      <c r="C93" s="5"/>
      <c r="D93" s="5"/>
      <c r="E93" s="5"/>
      <c r="F93" s="5"/>
      <c r="G93" s="5"/>
    </row>
    <row r="94" spans="1:7" x14ac:dyDescent="0.25">
      <c r="A94" s="4"/>
      <c r="B94" s="5"/>
      <c r="C94" s="5"/>
      <c r="D94" s="5"/>
      <c r="E94" s="5"/>
      <c r="F94" s="5"/>
      <c r="G94" s="5"/>
    </row>
    <row r="95" spans="1:7" x14ac:dyDescent="0.25">
      <c r="A95" s="4"/>
      <c r="B95" s="5"/>
      <c r="C95" s="5"/>
      <c r="D95" s="5"/>
      <c r="E95" s="5"/>
      <c r="F95" s="5"/>
      <c r="G95" s="5"/>
    </row>
    <row r="96" spans="1:7" x14ac:dyDescent="0.25">
      <c r="A96" s="4"/>
      <c r="B96" s="5"/>
      <c r="C96" s="5"/>
      <c r="D96" s="5"/>
      <c r="E96" s="5"/>
      <c r="F96" s="5"/>
      <c r="G96" s="5"/>
    </row>
    <row r="97" spans="1:7" x14ac:dyDescent="0.25">
      <c r="A97" s="4"/>
      <c r="B97" s="5"/>
      <c r="C97" s="5"/>
      <c r="D97" s="5"/>
      <c r="E97" s="5"/>
      <c r="F97" s="5"/>
      <c r="G97" s="5"/>
    </row>
    <row r="98" spans="1:7" x14ac:dyDescent="0.25">
      <c r="A98" s="4"/>
      <c r="B98" s="5"/>
      <c r="C98" s="5"/>
      <c r="D98" s="5"/>
      <c r="E98" s="5"/>
      <c r="F98" s="5"/>
      <c r="G98" s="5"/>
    </row>
    <row r="99" spans="1:7" x14ac:dyDescent="0.25">
      <c r="A99" s="4"/>
      <c r="B99" s="5"/>
      <c r="C99" s="5"/>
      <c r="D99" s="5"/>
      <c r="E99" s="5"/>
      <c r="F99" s="5"/>
      <c r="G99" s="5"/>
    </row>
    <row r="100" spans="1:7" x14ac:dyDescent="0.25">
      <c r="A100" s="4"/>
      <c r="B100" s="5"/>
      <c r="C100" s="5"/>
      <c r="D100" s="5"/>
      <c r="E100" s="5"/>
      <c r="F100" s="5"/>
      <c r="G100" s="5"/>
    </row>
    <row r="101" spans="1:7" x14ac:dyDescent="0.25">
      <c r="A101" s="4"/>
      <c r="B101" s="5"/>
      <c r="C101" s="5"/>
      <c r="D101" s="5"/>
      <c r="E101" s="5"/>
      <c r="F101" s="5"/>
      <c r="G101" s="5"/>
    </row>
    <row r="102" spans="1:7" x14ac:dyDescent="0.25">
      <c r="A102" s="4"/>
      <c r="B102" s="5"/>
      <c r="C102" s="5"/>
      <c r="D102" s="5"/>
      <c r="E102" s="5"/>
      <c r="F102" s="5"/>
      <c r="G102" s="5"/>
    </row>
    <row r="103" spans="1:7" x14ac:dyDescent="0.25">
      <c r="A103" s="4"/>
      <c r="B103" s="5"/>
      <c r="C103" s="5"/>
      <c r="D103" s="5"/>
      <c r="E103" s="5"/>
      <c r="F103" s="5"/>
      <c r="G103" s="5"/>
    </row>
    <row r="104" spans="1:7" x14ac:dyDescent="0.25">
      <c r="A104" s="4"/>
      <c r="B104" s="5"/>
      <c r="C104" s="5"/>
      <c r="D104" s="5"/>
      <c r="E104" s="5"/>
      <c r="F104" s="5"/>
      <c r="G104" s="5"/>
    </row>
    <row r="105" spans="1:7" x14ac:dyDescent="0.25">
      <c r="A105" s="4"/>
      <c r="B105" s="5"/>
      <c r="C105" s="5"/>
      <c r="D105" s="5"/>
      <c r="E105" s="5"/>
      <c r="F105" s="5"/>
      <c r="G105" s="5"/>
    </row>
    <row r="106" spans="1:7" x14ac:dyDescent="0.25">
      <c r="A106" s="4"/>
      <c r="B106" s="5"/>
      <c r="C106" s="5"/>
      <c r="D106" s="5"/>
      <c r="E106" s="5"/>
      <c r="F106" s="5"/>
      <c r="G106" s="5"/>
    </row>
    <row r="107" spans="1:7" x14ac:dyDescent="0.25">
      <c r="A107" s="4"/>
      <c r="B107" s="5"/>
      <c r="C107" s="5"/>
      <c r="D107" s="5"/>
      <c r="E107" s="5"/>
      <c r="F107" s="5"/>
      <c r="G107" s="5"/>
    </row>
    <row r="108" spans="1:7" x14ac:dyDescent="0.25">
      <c r="A108" s="4"/>
      <c r="B108" s="5"/>
      <c r="C108" s="5"/>
      <c r="D108" s="5"/>
      <c r="E108" s="5"/>
      <c r="F108" s="5"/>
      <c r="G108" s="5"/>
    </row>
    <row r="109" spans="1:7" x14ac:dyDescent="0.25">
      <c r="A109" s="4"/>
      <c r="B109" s="5"/>
      <c r="C109" s="5"/>
      <c r="D109" s="5"/>
      <c r="E109" s="5"/>
      <c r="F109" s="5"/>
      <c r="G109" s="5"/>
    </row>
    <row r="110" spans="1:7" x14ac:dyDescent="0.25">
      <c r="A110" s="4"/>
      <c r="B110" s="5"/>
      <c r="C110" s="5"/>
      <c r="D110" s="5"/>
      <c r="E110" s="5"/>
      <c r="F110" s="5"/>
      <c r="G110" s="5"/>
    </row>
    <row r="111" spans="1:7" x14ac:dyDescent="0.25">
      <c r="A111" s="4"/>
      <c r="B111" s="5"/>
      <c r="C111" s="5"/>
      <c r="D111" s="5"/>
      <c r="E111" s="5"/>
      <c r="F111" s="5"/>
      <c r="G111" s="5"/>
    </row>
    <row r="112" spans="1:7" x14ac:dyDescent="0.25">
      <c r="A112" s="4"/>
      <c r="B112" s="5"/>
      <c r="C112" s="5"/>
      <c r="D112" s="5"/>
      <c r="E112" s="5"/>
      <c r="F112" s="5"/>
      <c r="G112" s="5"/>
    </row>
    <row r="113" spans="1:7" x14ac:dyDescent="0.25">
      <c r="A113" s="4"/>
      <c r="B113" s="5"/>
      <c r="C113" s="5"/>
      <c r="D113" s="5"/>
      <c r="E113" s="5"/>
      <c r="F113" s="5"/>
      <c r="G113" s="5"/>
    </row>
    <row r="114" spans="1:7" x14ac:dyDescent="0.25">
      <c r="A114" s="4"/>
      <c r="B114" s="5"/>
      <c r="C114" s="5"/>
      <c r="D114" s="5"/>
      <c r="E114" s="5"/>
      <c r="F114" s="5"/>
      <c r="G114" s="5"/>
    </row>
    <row r="115" spans="1:7" x14ac:dyDescent="0.25">
      <c r="A115" s="4"/>
      <c r="B115" s="5"/>
      <c r="C115" s="5"/>
      <c r="D115" s="5"/>
      <c r="E115" s="5"/>
      <c r="F115" s="5"/>
      <c r="G115" s="5"/>
    </row>
    <row r="116" spans="1:7" x14ac:dyDescent="0.25">
      <c r="A116" s="4"/>
      <c r="B116" s="5"/>
      <c r="C116" s="5"/>
      <c r="D116" s="5"/>
      <c r="E116" s="5"/>
      <c r="F116" s="5"/>
      <c r="G116" s="5"/>
    </row>
    <row r="117" spans="1:7" x14ac:dyDescent="0.25">
      <c r="A117" s="4"/>
      <c r="B117" s="5"/>
      <c r="C117" s="5"/>
      <c r="D117" s="5"/>
      <c r="E117" s="5"/>
      <c r="F117" s="5"/>
      <c r="G117" s="5"/>
    </row>
    <row r="118" spans="1:7" x14ac:dyDescent="0.25">
      <c r="A118" s="4"/>
      <c r="B118" s="5"/>
      <c r="C118" s="5"/>
      <c r="D118" s="5"/>
      <c r="E118" s="5"/>
      <c r="F118" s="5"/>
      <c r="G118" s="5"/>
    </row>
    <row r="119" spans="1:7" x14ac:dyDescent="0.25">
      <c r="A119" s="4"/>
      <c r="B119" s="5"/>
      <c r="C119" s="5"/>
      <c r="D119" s="5"/>
      <c r="E119" s="5"/>
      <c r="F119" s="5"/>
      <c r="G119" s="5"/>
    </row>
    <row r="120" spans="1:7" x14ac:dyDescent="0.25">
      <c r="A120" s="4"/>
      <c r="B120" s="5"/>
      <c r="C120" s="5"/>
      <c r="D120" s="5"/>
      <c r="E120" s="5"/>
      <c r="F120" s="5"/>
      <c r="G120" s="5"/>
    </row>
    <row r="121" spans="1:7" x14ac:dyDescent="0.25">
      <c r="A121" s="4"/>
      <c r="B121" s="5"/>
      <c r="C121" s="5"/>
      <c r="D121" s="5"/>
      <c r="E121" s="5"/>
      <c r="F121" s="5"/>
      <c r="G121" s="5"/>
    </row>
    <row r="122" spans="1:7" x14ac:dyDescent="0.25">
      <c r="A122" s="4"/>
      <c r="B122" s="5"/>
      <c r="C122" s="5"/>
      <c r="D122" s="5"/>
      <c r="E122" s="5"/>
      <c r="F122" s="5"/>
      <c r="G122" s="5"/>
    </row>
    <row r="123" spans="1:7" x14ac:dyDescent="0.25">
      <c r="A123" s="4"/>
      <c r="B123" s="5"/>
      <c r="C123" s="5"/>
      <c r="D123" s="5"/>
      <c r="E123" s="5"/>
      <c r="F123" s="5"/>
      <c r="G123" s="5"/>
    </row>
    <row r="124" spans="1:7" x14ac:dyDescent="0.25">
      <c r="A124" s="4"/>
      <c r="B124" s="5"/>
      <c r="C124" s="5"/>
      <c r="D124" s="5"/>
      <c r="E124" s="5"/>
      <c r="F124" s="5"/>
      <c r="G124" s="5"/>
    </row>
    <row r="125" spans="1:7" x14ac:dyDescent="0.25">
      <c r="A125" s="4"/>
      <c r="B125" s="5"/>
      <c r="C125" s="5"/>
      <c r="D125" s="5"/>
      <c r="E125" s="5"/>
      <c r="F125" s="5"/>
      <c r="G125" s="5"/>
    </row>
    <row r="126" spans="1:7" x14ac:dyDescent="0.25">
      <c r="A126" s="4"/>
      <c r="B126" s="5"/>
      <c r="C126" s="5"/>
      <c r="D126" s="5"/>
      <c r="E126" s="5"/>
      <c r="F126" s="5"/>
      <c r="G126" s="5"/>
    </row>
    <row r="127" spans="1:7" x14ac:dyDescent="0.25">
      <c r="A127" s="4"/>
      <c r="B127" s="5"/>
      <c r="C127" s="5"/>
      <c r="D127" s="5"/>
      <c r="E127" s="5"/>
      <c r="F127" s="5"/>
      <c r="G127" s="5"/>
    </row>
    <row r="128" spans="1:7" x14ac:dyDescent="0.25">
      <c r="A128" s="4"/>
      <c r="B128" s="5"/>
      <c r="C128" s="5"/>
      <c r="D128" s="5"/>
      <c r="E128" s="5"/>
      <c r="F128" s="5"/>
      <c r="G128" s="5"/>
    </row>
    <row r="129" spans="1:7" x14ac:dyDescent="0.25">
      <c r="A129" s="4"/>
      <c r="B129" s="5"/>
      <c r="C129" s="5"/>
      <c r="D129" s="5"/>
      <c r="E129" s="5"/>
      <c r="F129" s="5"/>
      <c r="G129" s="5"/>
    </row>
    <row r="130" spans="1:7" x14ac:dyDescent="0.25">
      <c r="A130" s="4"/>
      <c r="B130" s="5"/>
      <c r="C130" s="5"/>
      <c r="D130" s="5"/>
      <c r="E130" s="5"/>
      <c r="F130" s="5"/>
      <c r="G130" s="5"/>
    </row>
    <row r="131" spans="1:7" x14ac:dyDescent="0.25">
      <c r="A131" s="4"/>
      <c r="B131" s="5"/>
      <c r="C131" s="5"/>
      <c r="D131" s="5"/>
      <c r="E131" s="5"/>
      <c r="F131" s="5"/>
      <c r="G131" s="5"/>
    </row>
    <row r="132" spans="1:7" x14ac:dyDescent="0.25">
      <c r="A132" s="4"/>
      <c r="B132" s="5"/>
      <c r="C132" s="5"/>
      <c r="D132" s="5"/>
      <c r="E132" s="5"/>
      <c r="F132" s="5"/>
      <c r="G132" s="5"/>
    </row>
    <row r="133" spans="1:7" x14ac:dyDescent="0.25">
      <c r="A133" s="4"/>
      <c r="B133" s="5"/>
      <c r="C133" s="5"/>
      <c r="D133" s="5"/>
      <c r="E133" s="5"/>
      <c r="F133" s="5"/>
      <c r="G133" s="5"/>
    </row>
    <row r="134" spans="1:7" x14ac:dyDescent="0.25">
      <c r="A134" s="4"/>
      <c r="B134" s="5"/>
      <c r="C134" s="5"/>
      <c r="D134" s="5"/>
      <c r="E134" s="5"/>
      <c r="F134" s="5"/>
      <c r="G134" s="5"/>
    </row>
    <row r="135" spans="1:7" x14ac:dyDescent="0.25">
      <c r="A135" s="4"/>
      <c r="B135" s="5"/>
      <c r="C135" s="5"/>
      <c r="D135" s="5"/>
      <c r="E135" s="5"/>
      <c r="F135" s="5"/>
      <c r="G135" s="5"/>
    </row>
    <row r="136" spans="1:7" x14ac:dyDescent="0.25">
      <c r="A136" s="4"/>
      <c r="B136" s="5"/>
      <c r="C136" s="5"/>
      <c r="D136" s="5"/>
      <c r="E136" s="5"/>
      <c r="F136" s="5"/>
      <c r="G136" s="5"/>
    </row>
    <row r="137" spans="1:7" x14ac:dyDescent="0.25">
      <c r="A137" s="4"/>
      <c r="B137" s="5"/>
      <c r="C137" s="5"/>
      <c r="D137" s="5"/>
      <c r="E137" s="5"/>
      <c r="F137" s="5"/>
      <c r="G137" s="5"/>
    </row>
    <row r="138" spans="1:7" x14ac:dyDescent="0.25">
      <c r="A138" s="4"/>
      <c r="B138" s="5"/>
      <c r="C138" s="5"/>
      <c r="D138" s="5"/>
      <c r="E138" s="5"/>
      <c r="F138" s="5"/>
      <c r="G138" s="5"/>
    </row>
    <row r="139" spans="1:7" x14ac:dyDescent="0.25">
      <c r="A139" s="4"/>
      <c r="B139" s="5"/>
      <c r="C139" s="5"/>
      <c r="D139" s="5"/>
      <c r="E139" s="5"/>
      <c r="F139" s="5"/>
      <c r="G139" s="5"/>
    </row>
    <row r="140" spans="1:7" x14ac:dyDescent="0.25">
      <c r="A140" s="4"/>
      <c r="B140" s="5"/>
      <c r="C140" s="5"/>
      <c r="D140" s="5"/>
      <c r="E140" s="5"/>
      <c r="F140" s="5"/>
      <c r="G140" s="5"/>
    </row>
    <row r="141" spans="1:7" x14ac:dyDescent="0.25">
      <c r="A141" s="4"/>
      <c r="B141" s="5"/>
      <c r="C141" s="5"/>
      <c r="D141" s="5"/>
      <c r="E141" s="5"/>
      <c r="F141" s="5"/>
      <c r="G141" s="5"/>
    </row>
    <row r="142" spans="1:7" x14ac:dyDescent="0.25">
      <c r="A142" s="4"/>
      <c r="B142" s="5"/>
      <c r="C142" s="5"/>
      <c r="D142" s="5"/>
      <c r="E142" s="5"/>
      <c r="F142" s="5"/>
      <c r="G142" s="5"/>
    </row>
    <row r="143" spans="1:7" x14ac:dyDescent="0.25">
      <c r="A143" s="4"/>
      <c r="B143" s="5"/>
      <c r="C143" s="5"/>
      <c r="D143" s="5"/>
      <c r="E143" s="5"/>
      <c r="F143" s="5"/>
      <c r="G143" s="5"/>
    </row>
    <row r="144" spans="1:7" x14ac:dyDescent="0.25">
      <c r="A144" s="4"/>
      <c r="B144" s="5"/>
      <c r="C144" s="5"/>
      <c r="D144" s="5"/>
      <c r="E144" s="5"/>
      <c r="F144" s="5"/>
      <c r="G144" s="5"/>
    </row>
    <row r="145" spans="1:7" x14ac:dyDescent="0.25">
      <c r="A145" s="4"/>
      <c r="B145" s="5"/>
      <c r="C145" s="5"/>
      <c r="D145" s="5"/>
      <c r="E145" s="5"/>
      <c r="F145" s="5"/>
      <c r="G145" s="5"/>
    </row>
    <row r="146" spans="1:7" x14ac:dyDescent="0.25">
      <c r="A146" s="4"/>
      <c r="B146" s="5"/>
      <c r="C146" s="5"/>
      <c r="D146" s="5"/>
      <c r="E146" s="5"/>
      <c r="F146" s="5"/>
      <c r="G146" s="5"/>
    </row>
    <row r="147" spans="1:7" x14ac:dyDescent="0.25">
      <c r="A147" s="4"/>
      <c r="B147" s="5"/>
      <c r="C147" s="5"/>
      <c r="D147" s="5"/>
      <c r="E147" s="5"/>
      <c r="F147" s="5"/>
      <c r="G147" s="5"/>
    </row>
    <row r="148" spans="1:7" x14ac:dyDescent="0.25">
      <c r="A148" s="4"/>
      <c r="B148" s="5"/>
      <c r="C148" s="5"/>
      <c r="D148" s="5"/>
      <c r="E148" s="5"/>
      <c r="F148" s="5"/>
      <c r="G148" s="5"/>
    </row>
    <row r="149" spans="1:7" x14ac:dyDescent="0.25">
      <c r="A149" s="4"/>
      <c r="B149" s="5"/>
      <c r="C149" s="5"/>
      <c r="D149" s="5"/>
      <c r="E149" s="5"/>
      <c r="F149" s="5"/>
      <c r="G149" s="5"/>
    </row>
    <row r="150" spans="1:7" x14ac:dyDescent="0.25">
      <c r="A150" s="4"/>
      <c r="B150" s="5"/>
      <c r="C150" s="5"/>
      <c r="D150" s="5"/>
      <c r="E150" s="5"/>
      <c r="F150" s="5"/>
      <c r="G150" s="5"/>
    </row>
    <row r="151" spans="1:7" x14ac:dyDescent="0.25">
      <c r="A151" s="4"/>
      <c r="B151" s="5"/>
      <c r="C151" s="5"/>
      <c r="D151" s="5"/>
      <c r="E151" s="5"/>
      <c r="F151" s="5"/>
      <c r="G151" s="5"/>
    </row>
    <row r="152" spans="1:7" x14ac:dyDescent="0.25">
      <c r="A152" s="4"/>
      <c r="B152" s="5"/>
      <c r="C152" s="5"/>
      <c r="D152" s="5"/>
      <c r="E152" s="5"/>
      <c r="F152" s="5"/>
      <c r="G152" s="5"/>
    </row>
    <row r="153" spans="1:7" x14ac:dyDescent="0.25">
      <c r="A153" s="4"/>
      <c r="B153" s="5"/>
      <c r="C153" s="5"/>
      <c r="D153" s="5"/>
      <c r="E153" s="5"/>
      <c r="F153" s="5"/>
      <c r="G153" s="5"/>
    </row>
    <row r="154" spans="1:7" x14ac:dyDescent="0.25">
      <c r="A154" s="4"/>
      <c r="B154" s="5"/>
      <c r="C154" s="5"/>
      <c r="D154" s="5"/>
      <c r="E154" s="5"/>
      <c r="F154" s="5"/>
      <c r="G154" s="5"/>
    </row>
    <row r="155" spans="1:7" x14ac:dyDescent="0.25">
      <c r="A155" s="4"/>
      <c r="B155" s="5"/>
      <c r="C155" s="5"/>
      <c r="D155" s="5"/>
      <c r="E155" s="5"/>
      <c r="F155" s="5"/>
      <c r="G155" s="5"/>
    </row>
    <row r="156" spans="1:7" x14ac:dyDescent="0.25">
      <c r="A156" s="4"/>
      <c r="B156" s="5"/>
      <c r="C156" s="5"/>
      <c r="D156" s="5"/>
      <c r="E156" s="5"/>
      <c r="F156" s="5"/>
      <c r="G156" s="5"/>
    </row>
    <row r="157" spans="1:7" x14ac:dyDescent="0.25">
      <c r="A157" s="4"/>
      <c r="B157" s="5"/>
      <c r="C157" s="5"/>
      <c r="D157" s="5"/>
      <c r="E157" s="5"/>
      <c r="F157" s="5"/>
      <c r="G157" s="5"/>
    </row>
    <row r="158" spans="1:7" x14ac:dyDescent="0.25">
      <c r="A158" s="4"/>
      <c r="B158" s="5"/>
      <c r="C158" s="5"/>
      <c r="D158" s="5"/>
      <c r="E158" s="5"/>
      <c r="F158" s="5"/>
      <c r="G158" s="5"/>
    </row>
    <row r="159" spans="1:7" x14ac:dyDescent="0.25">
      <c r="A159" s="4"/>
      <c r="B159" s="5"/>
      <c r="C159" s="5"/>
      <c r="D159" s="5"/>
      <c r="E159" s="5"/>
      <c r="F159" s="5"/>
      <c r="G159" s="5"/>
    </row>
    <row r="160" spans="1:7" x14ac:dyDescent="0.25">
      <c r="A160" s="4"/>
      <c r="B160" s="5"/>
      <c r="C160" s="5"/>
      <c r="D160" s="5"/>
      <c r="E160" s="5"/>
      <c r="F160" s="5"/>
      <c r="G160" s="5"/>
    </row>
    <row r="161" spans="1:7" x14ac:dyDescent="0.25">
      <c r="A161" s="4"/>
      <c r="B161" s="5"/>
      <c r="C161" s="5"/>
      <c r="D161" s="5"/>
      <c r="E161" s="5"/>
      <c r="F161" s="5"/>
      <c r="G161" s="5"/>
    </row>
    <row r="162" spans="1:7" x14ac:dyDescent="0.25">
      <c r="A162" s="4"/>
      <c r="B162" s="5"/>
      <c r="C162" s="5"/>
      <c r="D162" s="5"/>
      <c r="E162" s="5"/>
      <c r="F162" s="5"/>
      <c r="G162" s="5"/>
    </row>
    <row r="163" spans="1:7" x14ac:dyDescent="0.25">
      <c r="A163" s="4"/>
      <c r="B163" s="5"/>
      <c r="C163" s="5"/>
      <c r="D163" s="5"/>
      <c r="E163" s="5"/>
      <c r="F163" s="5"/>
      <c r="G163" s="5"/>
    </row>
    <row r="164" spans="1:7" x14ac:dyDescent="0.25">
      <c r="A164" s="4"/>
      <c r="B164" s="5"/>
      <c r="C164" s="5"/>
      <c r="D164" s="5"/>
      <c r="E164" s="5"/>
      <c r="F164" s="5"/>
      <c r="G164" s="5"/>
    </row>
    <row r="165" spans="1:7" x14ac:dyDescent="0.25">
      <c r="A165" s="4"/>
      <c r="B165" s="5"/>
      <c r="C165" s="5"/>
      <c r="D165" s="5"/>
      <c r="E165" s="5"/>
      <c r="F165" s="5"/>
      <c r="G165" s="5"/>
    </row>
    <row r="166" spans="1:7" x14ac:dyDescent="0.25">
      <c r="A166" s="4"/>
      <c r="B166" s="5"/>
      <c r="C166" s="5"/>
      <c r="D166" s="5"/>
      <c r="E166" s="5"/>
      <c r="F166" s="5"/>
      <c r="G166" s="5"/>
    </row>
    <row r="167" spans="1:7" x14ac:dyDescent="0.25">
      <c r="A167" s="4"/>
      <c r="B167" s="5"/>
      <c r="C167" s="5"/>
      <c r="D167" s="5"/>
      <c r="E167" s="5"/>
      <c r="F167" s="5"/>
      <c r="G167" s="5"/>
    </row>
    <row r="168" spans="1:7" x14ac:dyDescent="0.25">
      <c r="A168" s="4"/>
      <c r="B168" s="5"/>
      <c r="C168" s="5"/>
      <c r="D168" s="5"/>
      <c r="E168" s="5"/>
      <c r="F168" s="5"/>
      <c r="G168" s="5"/>
    </row>
    <row r="169" spans="1:7" x14ac:dyDescent="0.25">
      <c r="A169" s="4"/>
      <c r="B169" s="5"/>
      <c r="C169" s="5"/>
      <c r="D169" s="5"/>
      <c r="E169" s="5"/>
      <c r="F169" s="5"/>
      <c r="G169" s="5"/>
    </row>
    <row r="170" spans="1:7" x14ac:dyDescent="0.25">
      <c r="A170" s="4"/>
      <c r="B170" s="5"/>
      <c r="C170" s="5"/>
      <c r="D170" s="5"/>
      <c r="E170" s="5"/>
      <c r="F170" s="5"/>
      <c r="G170" s="5"/>
    </row>
    <row r="171" spans="1:7" x14ac:dyDescent="0.25">
      <c r="A171" s="4"/>
      <c r="B171" s="5"/>
      <c r="C171" s="5"/>
      <c r="D171" s="5"/>
      <c r="E171" s="5"/>
      <c r="F171" s="5"/>
      <c r="G171" s="5"/>
    </row>
    <row r="172" spans="1:7" x14ac:dyDescent="0.25">
      <c r="A172" s="4"/>
      <c r="B172" s="5"/>
      <c r="C172" s="5"/>
      <c r="D172" s="5"/>
      <c r="E172" s="5"/>
      <c r="F172" s="5"/>
      <c r="G172" s="5"/>
    </row>
    <row r="173" spans="1:7" x14ac:dyDescent="0.25">
      <c r="A173" s="4"/>
      <c r="B173" s="5"/>
      <c r="C173" s="5"/>
      <c r="D173" s="5"/>
      <c r="E173" s="5"/>
      <c r="F173" s="5"/>
      <c r="G173" s="5"/>
    </row>
    <row r="174" spans="1:7" x14ac:dyDescent="0.25">
      <c r="A174" s="4"/>
      <c r="B174" s="5"/>
      <c r="C174" s="5"/>
      <c r="D174" s="5"/>
      <c r="E174" s="5"/>
      <c r="F174" s="5"/>
      <c r="G174" s="5"/>
    </row>
    <row r="175" spans="1:7" x14ac:dyDescent="0.25">
      <c r="A175" s="4"/>
      <c r="B175" s="5"/>
      <c r="C175" s="5"/>
      <c r="D175" s="5"/>
      <c r="E175" s="5"/>
      <c r="F175" s="5"/>
      <c r="G175" s="5"/>
    </row>
    <row r="176" spans="1:7" x14ac:dyDescent="0.25">
      <c r="A176" s="4"/>
      <c r="B176" s="5"/>
      <c r="C176" s="5"/>
      <c r="D176" s="5"/>
      <c r="E176" s="5"/>
      <c r="F176" s="5"/>
      <c r="G176" s="5"/>
    </row>
    <row r="177" spans="1:7" x14ac:dyDescent="0.25">
      <c r="A177" s="4"/>
      <c r="B177" s="5"/>
      <c r="C177" s="5"/>
      <c r="D177" s="5"/>
      <c r="E177" s="5"/>
      <c r="F177" s="5"/>
      <c r="G177" s="5"/>
    </row>
    <row r="178" spans="1:7" x14ac:dyDescent="0.25">
      <c r="A178" s="4"/>
      <c r="B178" s="5"/>
      <c r="C178" s="5"/>
      <c r="D178" s="5"/>
      <c r="E178" s="5"/>
      <c r="F178" s="5"/>
      <c r="G178" s="5"/>
    </row>
    <row r="179" spans="1:7" x14ac:dyDescent="0.25">
      <c r="A179" s="4"/>
      <c r="B179" s="5"/>
      <c r="C179" s="5"/>
      <c r="D179" s="5"/>
      <c r="E179" s="5"/>
      <c r="F179" s="5"/>
      <c r="G179" s="5"/>
    </row>
    <row r="180" spans="1:7" x14ac:dyDescent="0.25">
      <c r="A180" s="4"/>
      <c r="B180" s="5"/>
      <c r="C180" s="5"/>
      <c r="D180" s="5"/>
      <c r="E180" s="5"/>
      <c r="F180" s="5"/>
      <c r="G180" s="5"/>
    </row>
    <row r="181" spans="1:7" x14ac:dyDescent="0.25">
      <c r="A181" s="4"/>
      <c r="B181" s="5"/>
      <c r="C181" s="5"/>
      <c r="D181" s="5"/>
      <c r="E181" s="5"/>
      <c r="F181" s="5"/>
      <c r="G181" s="5"/>
    </row>
    <row r="182" spans="1:7" x14ac:dyDescent="0.25">
      <c r="A182" s="4"/>
      <c r="B182" s="5"/>
      <c r="C182" s="5"/>
      <c r="D182" s="5"/>
      <c r="E182" s="5"/>
      <c r="F182" s="5"/>
      <c r="G182" s="5"/>
    </row>
    <row r="183" spans="1:7" x14ac:dyDescent="0.25">
      <c r="A183" s="4"/>
      <c r="B183" s="5"/>
      <c r="C183" s="5"/>
      <c r="D183" s="5"/>
      <c r="E183" s="5"/>
      <c r="F183" s="5"/>
      <c r="G183" s="5"/>
    </row>
    <row r="184" spans="1:7" x14ac:dyDescent="0.25">
      <c r="A184" s="4"/>
      <c r="B184" s="5"/>
      <c r="C184" s="5"/>
      <c r="D184" s="5"/>
      <c r="E184" s="5"/>
      <c r="F184" s="5"/>
      <c r="G184" s="5"/>
    </row>
    <row r="185" spans="1:7" x14ac:dyDescent="0.25">
      <c r="A185" s="4"/>
      <c r="B185" s="5"/>
      <c r="C185" s="5"/>
      <c r="D185" s="5"/>
      <c r="E185" s="5"/>
      <c r="F185" s="5"/>
      <c r="G185" s="5"/>
    </row>
    <row r="186" spans="1:7" x14ac:dyDescent="0.25">
      <c r="A186" s="4"/>
      <c r="B186" s="5"/>
      <c r="C186" s="5"/>
      <c r="D186" s="5"/>
      <c r="E186" s="5"/>
      <c r="F186" s="5"/>
      <c r="G186" s="5"/>
    </row>
    <row r="187" spans="1:7" x14ac:dyDescent="0.25">
      <c r="A187" s="4"/>
      <c r="B187" s="5"/>
      <c r="C187" s="5"/>
      <c r="D187" s="5"/>
      <c r="E187" s="5"/>
      <c r="F187" s="5"/>
      <c r="G187" s="5"/>
    </row>
    <row r="188" spans="1:7" x14ac:dyDescent="0.25">
      <c r="A188" s="4"/>
      <c r="B188" s="5"/>
      <c r="C188" s="5"/>
      <c r="D188" s="5"/>
      <c r="E188" s="5"/>
      <c r="F188" s="5"/>
      <c r="G188" s="5"/>
    </row>
    <row r="189" spans="1:7" x14ac:dyDescent="0.25">
      <c r="A189" s="4"/>
      <c r="B189" s="5"/>
      <c r="C189" s="5"/>
      <c r="D189" s="5"/>
      <c r="E189" s="5"/>
      <c r="F189" s="5"/>
      <c r="G189" s="5"/>
    </row>
    <row r="190" spans="1:7" x14ac:dyDescent="0.25">
      <c r="A190" s="4"/>
      <c r="B190" s="5"/>
      <c r="C190" s="5"/>
      <c r="D190" s="5"/>
      <c r="E190" s="5"/>
      <c r="F190" s="5"/>
      <c r="G190" s="5"/>
    </row>
    <row r="191" spans="1:7" x14ac:dyDescent="0.25">
      <c r="A191" s="4"/>
      <c r="B191" s="5"/>
      <c r="C191" s="5"/>
      <c r="D191" s="5"/>
      <c r="E191" s="5"/>
      <c r="F191" s="5"/>
      <c r="G191" s="5"/>
    </row>
    <row r="192" spans="1:7" x14ac:dyDescent="0.25">
      <c r="A192" s="4"/>
      <c r="B192" s="5"/>
      <c r="C192" s="5"/>
      <c r="D192" s="5"/>
      <c r="E192" s="5"/>
      <c r="F192" s="5"/>
      <c r="G192" s="5"/>
    </row>
    <row r="193" spans="1:7" x14ac:dyDescent="0.25">
      <c r="A193" s="4"/>
      <c r="B193" s="5"/>
      <c r="C193" s="5"/>
      <c r="D193" s="5"/>
      <c r="E193" s="5"/>
      <c r="F193" s="5"/>
      <c r="G193" s="5"/>
    </row>
    <row r="194" spans="1:7" x14ac:dyDescent="0.25">
      <c r="A194" s="4"/>
      <c r="B194" s="5"/>
      <c r="C194" s="5"/>
      <c r="D194" s="5"/>
      <c r="E194" s="5"/>
      <c r="F194" s="5"/>
      <c r="G194" s="5"/>
    </row>
    <row r="195" spans="1:7" x14ac:dyDescent="0.25">
      <c r="A195" s="4"/>
      <c r="B195" s="5"/>
      <c r="C195" s="5"/>
      <c r="D195" s="5"/>
      <c r="E195" s="5"/>
      <c r="F195" s="5"/>
      <c r="G195" s="5"/>
    </row>
    <row r="196" spans="1:7" x14ac:dyDescent="0.25">
      <c r="A196" s="4"/>
      <c r="B196" s="5"/>
      <c r="C196" s="5"/>
      <c r="D196" s="5"/>
      <c r="E196" s="5"/>
      <c r="F196" s="5"/>
      <c r="G196" s="5"/>
    </row>
  </sheetData>
  <mergeCells count="8">
    <mergeCell ref="A77:B77"/>
    <mergeCell ref="A78:B78"/>
    <mergeCell ref="A6:A7"/>
    <mergeCell ref="B6:B7"/>
    <mergeCell ref="C6:G6"/>
    <mergeCell ref="A2:G2"/>
    <mergeCell ref="A3:G3"/>
    <mergeCell ref="A4:G4"/>
  </mergeCells>
  <pageMargins left="0.59055118110236227" right="0.19685039370078741" top="0.39370078740157483" bottom="0.19685039370078741" header="0" footer="0"/>
  <pageSetup paperSize="9" scale="6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AEBD-EB9B-4E73-836C-FCCC2FD3533F}">
  <dimension ref="A2:J40"/>
  <sheetViews>
    <sheetView workbookViewId="0">
      <selection activeCell="B33" sqref="B33:B34"/>
    </sheetView>
  </sheetViews>
  <sheetFormatPr defaultRowHeight="15" x14ac:dyDescent="0.25"/>
  <cols>
    <col min="1" max="1" width="14.140625" style="2" customWidth="1"/>
    <col min="2" max="2" width="50" customWidth="1"/>
    <col min="3" max="3" width="13.140625" customWidth="1"/>
    <col min="4" max="4" width="14.7109375" customWidth="1"/>
    <col min="5" max="5" width="14.140625" customWidth="1"/>
    <col min="6" max="6" width="11.7109375" customWidth="1"/>
    <col min="7" max="7" width="12.5703125" customWidth="1"/>
  </cols>
  <sheetData>
    <row r="2" spans="1:10" ht="15.75" x14ac:dyDescent="0.25">
      <c r="A2" s="80" t="s">
        <v>76</v>
      </c>
      <c r="B2" s="80"/>
      <c r="C2" s="80"/>
      <c r="D2" s="80"/>
      <c r="E2" s="80"/>
      <c r="F2" s="80"/>
      <c r="G2" s="80"/>
      <c r="H2" s="1"/>
      <c r="I2" s="1"/>
      <c r="J2" s="1"/>
    </row>
    <row r="3" spans="1:10" ht="15.75" x14ac:dyDescent="0.25">
      <c r="A3" s="80" t="s">
        <v>77</v>
      </c>
      <c r="B3" s="80"/>
      <c r="C3" s="80"/>
      <c r="D3" s="80"/>
      <c r="E3" s="80"/>
      <c r="F3" s="80"/>
      <c r="G3" s="80"/>
      <c r="H3" s="3"/>
      <c r="I3" s="3"/>
      <c r="J3" s="3"/>
    </row>
    <row r="4" spans="1:10" ht="15.75" x14ac:dyDescent="0.25">
      <c r="A4" s="81" t="s">
        <v>80</v>
      </c>
      <c r="B4" s="81"/>
      <c r="C4" s="81"/>
      <c r="D4" s="81"/>
      <c r="E4" s="81"/>
      <c r="F4" s="81"/>
      <c r="G4" s="81"/>
      <c r="H4" s="1"/>
      <c r="I4" s="1"/>
      <c r="J4" s="1"/>
    </row>
    <row r="5" spans="1:10" x14ac:dyDescent="0.25">
      <c r="A5" s="14"/>
      <c r="B5" s="14"/>
      <c r="C5" s="14"/>
      <c r="D5" s="14"/>
      <c r="E5" s="14"/>
      <c r="F5" s="14"/>
      <c r="G5" s="14"/>
      <c r="H5" s="3"/>
      <c r="I5" s="3"/>
      <c r="J5" s="3"/>
    </row>
    <row r="6" spans="1:10" x14ac:dyDescent="0.25">
      <c r="A6" s="4"/>
      <c r="B6" s="5"/>
      <c r="C6" s="5"/>
      <c r="D6" s="5"/>
      <c r="E6" s="5"/>
      <c r="F6" s="5" t="s">
        <v>72</v>
      </c>
      <c r="G6" s="5"/>
    </row>
    <row r="7" spans="1:10" x14ac:dyDescent="0.25">
      <c r="A7" s="76" t="s">
        <v>0</v>
      </c>
      <c r="B7" s="76" t="s">
        <v>1</v>
      </c>
      <c r="C7" s="78" t="s">
        <v>2</v>
      </c>
      <c r="D7" s="79"/>
      <c r="E7" s="79"/>
      <c r="F7" s="79"/>
      <c r="G7" s="79"/>
    </row>
    <row r="8" spans="1:10" ht="39.75" customHeight="1" x14ac:dyDescent="0.25">
      <c r="A8" s="77"/>
      <c r="B8" s="77"/>
      <c r="C8" s="8" t="s">
        <v>3</v>
      </c>
      <c r="D8" s="8" t="s">
        <v>4</v>
      </c>
      <c r="E8" s="6" t="s">
        <v>5</v>
      </c>
      <c r="F8" s="6" t="s">
        <v>6</v>
      </c>
      <c r="G8" s="8" t="s">
        <v>81</v>
      </c>
    </row>
    <row r="9" spans="1:10" s="3" customFormat="1" x14ac:dyDescent="0.25">
      <c r="A9" s="6">
        <v>10000000</v>
      </c>
      <c r="B9" s="12" t="s">
        <v>7</v>
      </c>
      <c r="C9" s="9">
        <v>41.677</v>
      </c>
      <c r="D9" s="9">
        <v>22.399000000000001</v>
      </c>
      <c r="E9" s="9">
        <v>18.419439999999998</v>
      </c>
      <c r="F9" s="9">
        <f t="shared" ref="F9:F38" si="0">E9-D9</f>
        <v>-3.9795600000000029</v>
      </c>
      <c r="G9" s="9">
        <f t="shared" ref="G9:G38" si="1">IF(D9=0,0,E9/D9*100)</f>
        <v>82.233313987231554</v>
      </c>
    </row>
    <row r="10" spans="1:10" hidden="1" x14ac:dyDescent="0.25">
      <c r="A10" s="7">
        <v>19000000</v>
      </c>
      <c r="B10" s="13" t="s">
        <v>82</v>
      </c>
      <c r="C10" s="10">
        <v>41.677</v>
      </c>
      <c r="D10" s="10">
        <v>22.399000000000001</v>
      </c>
      <c r="E10" s="10">
        <v>18.419439999999998</v>
      </c>
      <c r="F10" s="10">
        <f t="shared" si="0"/>
        <v>-3.9795600000000029</v>
      </c>
      <c r="G10" s="10">
        <f t="shared" si="1"/>
        <v>82.233313987231554</v>
      </c>
    </row>
    <row r="11" spans="1:10" x14ac:dyDescent="0.25">
      <c r="A11" s="7">
        <v>19010000</v>
      </c>
      <c r="B11" s="13" t="s">
        <v>83</v>
      </c>
      <c r="C11" s="10">
        <v>41.677</v>
      </c>
      <c r="D11" s="10">
        <v>22.399000000000001</v>
      </c>
      <c r="E11" s="10">
        <v>18.419439999999998</v>
      </c>
      <c r="F11" s="10">
        <f t="shared" si="0"/>
        <v>-3.9795600000000029</v>
      </c>
      <c r="G11" s="10">
        <f t="shared" si="1"/>
        <v>82.233313987231554</v>
      </c>
    </row>
    <row r="12" spans="1:10" ht="0.75" hidden="1" customHeight="1" x14ac:dyDescent="0.25">
      <c r="A12" s="7">
        <v>19010100</v>
      </c>
      <c r="B12" s="13" t="s">
        <v>84</v>
      </c>
      <c r="C12" s="10">
        <v>37.253999999999998</v>
      </c>
      <c r="D12" s="10">
        <v>19.917000000000002</v>
      </c>
      <c r="E12" s="10">
        <v>16.101879999999998</v>
      </c>
      <c r="F12" s="10">
        <f t="shared" si="0"/>
        <v>-3.8151200000000038</v>
      </c>
      <c r="G12" s="10">
        <f t="shared" si="1"/>
        <v>80.844906361399794</v>
      </c>
    </row>
    <row r="13" spans="1:10" ht="30" hidden="1" x14ac:dyDescent="0.25">
      <c r="A13" s="7">
        <v>19010200</v>
      </c>
      <c r="B13" s="13" t="s">
        <v>85</v>
      </c>
      <c r="C13" s="10">
        <v>4.0380000000000003</v>
      </c>
      <c r="D13" s="10">
        <v>2.1339999999999999</v>
      </c>
      <c r="E13" s="10">
        <v>2.2781400000000001</v>
      </c>
      <c r="F13" s="10">
        <f t="shared" si="0"/>
        <v>0.14414000000000016</v>
      </c>
      <c r="G13" s="10">
        <f t="shared" si="1"/>
        <v>106.75445173383318</v>
      </c>
    </row>
    <row r="14" spans="1:10" ht="60" hidden="1" x14ac:dyDescent="0.25">
      <c r="A14" s="7">
        <v>19010300</v>
      </c>
      <c r="B14" s="13" t="s">
        <v>86</v>
      </c>
      <c r="C14" s="10">
        <v>0.38500000000000001</v>
      </c>
      <c r="D14" s="10">
        <v>0.34799999999999998</v>
      </c>
      <c r="E14" s="10">
        <v>3.9420000000000004E-2</v>
      </c>
      <c r="F14" s="10">
        <f t="shared" si="0"/>
        <v>-0.30857999999999997</v>
      </c>
      <c r="G14" s="10">
        <f t="shared" si="1"/>
        <v>11.327586206896553</v>
      </c>
    </row>
    <row r="15" spans="1:10" s="3" customFormat="1" x14ac:dyDescent="0.25">
      <c r="A15" s="6">
        <v>20000000</v>
      </c>
      <c r="B15" s="12" t="s">
        <v>41</v>
      </c>
      <c r="C15" s="9">
        <v>200</v>
      </c>
      <c r="D15" s="9">
        <v>100</v>
      </c>
      <c r="E15" s="9">
        <v>5141.7175999999999</v>
      </c>
      <c r="F15" s="9">
        <f t="shared" si="0"/>
        <v>5041.7175999999999</v>
      </c>
      <c r="G15" s="9">
        <f t="shared" si="1"/>
        <v>5141.7175999999999</v>
      </c>
    </row>
    <row r="16" spans="1:10" hidden="1" x14ac:dyDescent="0.25">
      <c r="A16" s="7">
        <v>24000000</v>
      </c>
      <c r="B16" s="13" t="s">
        <v>57</v>
      </c>
      <c r="C16" s="10">
        <v>0</v>
      </c>
      <c r="D16" s="10">
        <v>0</v>
      </c>
      <c r="E16" s="10">
        <v>31.799189999999999</v>
      </c>
      <c r="F16" s="10">
        <f t="shared" si="0"/>
        <v>31.799189999999999</v>
      </c>
      <c r="G16" s="10">
        <f t="shared" si="1"/>
        <v>0</v>
      </c>
    </row>
    <row r="17" spans="1:7" x14ac:dyDescent="0.25">
      <c r="A17" s="7">
        <v>24060000</v>
      </c>
      <c r="B17" s="13" t="s">
        <v>45</v>
      </c>
      <c r="C17" s="10">
        <v>0</v>
      </c>
      <c r="D17" s="10">
        <v>0</v>
      </c>
      <c r="E17" s="10">
        <v>31.799189999999999</v>
      </c>
      <c r="F17" s="10">
        <f t="shared" si="0"/>
        <v>31.799189999999999</v>
      </c>
      <c r="G17" s="10">
        <f t="shared" si="1"/>
        <v>0</v>
      </c>
    </row>
    <row r="18" spans="1:7" ht="0.75" customHeight="1" x14ac:dyDescent="0.25">
      <c r="A18" s="7">
        <v>24062100</v>
      </c>
      <c r="B18" s="13" t="s">
        <v>87</v>
      </c>
      <c r="C18" s="10">
        <v>0</v>
      </c>
      <c r="D18" s="10">
        <v>0</v>
      </c>
      <c r="E18" s="10">
        <v>31.799189999999999</v>
      </c>
      <c r="F18" s="10">
        <f t="shared" si="0"/>
        <v>31.799189999999999</v>
      </c>
      <c r="G18" s="10">
        <f t="shared" si="1"/>
        <v>0</v>
      </c>
    </row>
    <row r="19" spans="1:7" s="3" customFormat="1" ht="15.75" customHeight="1" x14ac:dyDescent="0.25">
      <c r="A19" s="6">
        <v>25000000</v>
      </c>
      <c r="B19" s="12" t="s">
        <v>88</v>
      </c>
      <c r="C19" s="9">
        <v>200</v>
      </c>
      <c r="D19" s="9">
        <v>100</v>
      </c>
      <c r="E19" s="9">
        <v>5109.9184100000002</v>
      </c>
      <c r="F19" s="9">
        <f t="shared" si="0"/>
        <v>5009.9184100000002</v>
      </c>
      <c r="G19" s="9">
        <f t="shared" si="1"/>
        <v>5109.9184100000002</v>
      </c>
    </row>
    <row r="20" spans="1:7" ht="14.25" customHeight="1" x14ac:dyDescent="0.25">
      <c r="A20" s="7">
        <v>25010000</v>
      </c>
      <c r="B20" s="13" t="s">
        <v>89</v>
      </c>
      <c r="C20" s="10">
        <v>200</v>
      </c>
      <c r="D20" s="10">
        <v>100</v>
      </c>
      <c r="E20" s="10">
        <v>181.17257000000001</v>
      </c>
      <c r="F20" s="10">
        <f t="shared" si="0"/>
        <v>81.172570000000007</v>
      </c>
      <c r="G20" s="10">
        <f t="shared" si="1"/>
        <v>181.17257000000001</v>
      </c>
    </row>
    <row r="21" spans="1:7" ht="30" hidden="1" x14ac:dyDescent="0.25">
      <c r="A21" s="7">
        <v>25010100</v>
      </c>
      <c r="B21" s="13" t="s">
        <v>90</v>
      </c>
      <c r="C21" s="10">
        <v>0</v>
      </c>
      <c r="D21" s="10">
        <v>0</v>
      </c>
      <c r="E21" s="10">
        <v>17.25</v>
      </c>
      <c r="F21" s="10">
        <f t="shared" si="0"/>
        <v>17.25</v>
      </c>
      <c r="G21" s="10">
        <f t="shared" si="1"/>
        <v>0</v>
      </c>
    </row>
    <row r="22" spans="1:7" ht="45" hidden="1" x14ac:dyDescent="0.25">
      <c r="A22" s="7">
        <v>25010300</v>
      </c>
      <c r="B22" s="13" t="s">
        <v>91</v>
      </c>
      <c r="C22" s="10">
        <v>200</v>
      </c>
      <c r="D22" s="10">
        <v>100</v>
      </c>
      <c r="E22" s="10">
        <v>149.47367000000003</v>
      </c>
      <c r="F22" s="10">
        <f t="shared" si="0"/>
        <v>49.473670000000027</v>
      </c>
      <c r="G22" s="10">
        <f t="shared" si="1"/>
        <v>149.47367000000003</v>
      </c>
    </row>
    <row r="23" spans="1:7" ht="45" hidden="1" x14ac:dyDescent="0.25">
      <c r="A23" s="7">
        <v>25010400</v>
      </c>
      <c r="B23" s="13" t="s">
        <v>92</v>
      </c>
      <c r="C23" s="10">
        <v>0</v>
      </c>
      <c r="D23" s="10">
        <v>0</v>
      </c>
      <c r="E23" s="10">
        <v>14.4489</v>
      </c>
      <c r="F23" s="10">
        <f t="shared" si="0"/>
        <v>14.4489</v>
      </c>
      <c r="G23" s="10">
        <f t="shared" si="1"/>
        <v>0</v>
      </c>
    </row>
    <row r="24" spans="1:7" ht="14.25" customHeight="1" x14ac:dyDescent="0.25">
      <c r="A24" s="7">
        <v>25020000</v>
      </c>
      <c r="B24" s="13" t="s">
        <v>93</v>
      </c>
      <c r="C24" s="10">
        <v>0</v>
      </c>
      <c r="D24" s="10">
        <v>0</v>
      </c>
      <c r="E24" s="10">
        <v>4928.7458399999996</v>
      </c>
      <c r="F24" s="10">
        <f t="shared" si="0"/>
        <v>4928.7458399999996</v>
      </c>
      <c r="G24" s="10">
        <f t="shared" si="1"/>
        <v>0</v>
      </c>
    </row>
    <row r="25" spans="1:7" hidden="1" x14ac:dyDescent="0.25">
      <c r="A25" s="7">
        <v>25020100</v>
      </c>
      <c r="B25" s="13" t="s">
        <v>94</v>
      </c>
      <c r="C25" s="10">
        <v>0</v>
      </c>
      <c r="D25" s="10">
        <v>0</v>
      </c>
      <c r="E25" s="10">
        <v>1970.89149</v>
      </c>
      <c r="F25" s="10">
        <f t="shared" si="0"/>
        <v>1970.89149</v>
      </c>
      <c r="G25" s="10">
        <f t="shared" si="1"/>
        <v>0</v>
      </c>
    </row>
    <row r="26" spans="1:7" ht="90" hidden="1" x14ac:dyDescent="0.25">
      <c r="A26" s="7">
        <v>25020200</v>
      </c>
      <c r="B26" s="13" t="s">
        <v>95</v>
      </c>
      <c r="C26" s="10">
        <v>0</v>
      </c>
      <c r="D26" s="10">
        <v>0</v>
      </c>
      <c r="E26" s="10">
        <v>2957.8543500000001</v>
      </c>
      <c r="F26" s="10">
        <f t="shared" si="0"/>
        <v>2957.8543500000001</v>
      </c>
      <c r="G26" s="10">
        <f t="shared" si="1"/>
        <v>0</v>
      </c>
    </row>
    <row r="27" spans="1:7" s="3" customFormat="1" ht="14.25" customHeight="1" x14ac:dyDescent="0.25">
      <c r="A27" s="6">
        <v>30000000</v>
      </c>
      <c r="B27" s="12" t="s">
        <v>96</v>
      </c>
      <c r="C27" s="9">
        <v>0</v>
      </c>
      <c r="D27" s="9">
        <v>0</v>
      </c>
      <c r="E27" s="9">
        <v>38.9</v>
      </c>
      <c r="F27" s="9">
        <f t="shared" si="0"/>
        <v>38.9</v>
      </c>
      <c r="G27" s="9">
        <f t="shared" si="1"/>
        <v>0</v>
      </c>
    </row>
    <row r="28" spans="1:7" hidden="1" x14ac:dyDescent="0.25">
      <c r="A28" s="7">
        <v>31000000</v>
      </c>
      <c r="B28" s="13" t="s">
        <v>97</v>
      </c>
      <c r="C28" s="10">
        <v>0</v>
      </c>
      <c r="D28" s="10">
        <v>0</v>
      </c>
      <c r="E28" s="10">
        <v>38.842599999999997</v>
      </c>
      <c r="F28" s="10">
        <f t="shared" si="0"/>
        <v>38.842599999999997</v>
      </c>
      <c r="G28" s="10">
        <f t="shared" si="1"/>
        <v>0</v>
      </c>
    </row>
    <row r="29" spans="1:7" ht="52.5" customHeight="1" x14ac:dyDescent="0.25">
      <c r="A29" s="7">
        <v>31030000</v>
      </c>
      <c r="B29" s="13" t="s">
        <v>98</v>
      </c>
      <c r="C29" s="10">
        <v>0</v>
      </c>
      <c r="D29" s="10">
        <v>0</v>
      </c>
      <c r="E29" s="10">
        <v>38.9</v>
      </c>
      <c r="F29" s="10">
        <f t="shared" si="0"/>
        <v>38.9</v>
      </c>
      <c r="G29" s="10">
        <f t="shared" si="1"/>
        <v>0</v>
      </c>
    </row>
    <row r="30" spans="1:7" s="3" customFormat="1" ht="21.75" customHeight="1" x14ac:dyDescent="0.25">
      <c r="A30" s="6">
        <v>40000000</v>
      </c>
      <c r="B30" s="12" t="s">
        <v>58</v>
      </c>
      <c r="C30" s="9">
        <v>7454.31</v>
      </c>
      <c r="D30" s="9">
        <v>7454.31</v>
      </c>
      <c r="E30" s="9">
        <v>7454.31</v>
      </c>
      <c r="F30" s="9">
        <f t="shared" si="0"/>
        <v>0</v>
      </c>
      <c r="G30" s="9">
        <f t="shared" si="1"/>
        <v>100</v>
      </c>
    </row>
    <row r="31" spans="1:7" ht="0.75" hidden="1" customHeight="1" x14ac:dyDescent="0.25">
      <c r="A31" s="7">
        <v>41000000</v>
      </c>
      <c r="B31" s="13" t="s">
        <v>59</v>
      </c>
      <c r="C31" s="10">
        <v>7454.31</v>
      </c>
      <c r="D31" s="10">
        <v>7454.31</v>
      </c>
      <c r="E31" s="10">
        <v>7454.31</v>
      </c>
      <c r="F31" s="10">
        <f t="shared" si="0"/>
        <v>0</v>
      </c>
      <c r="G31" s="10">
        <f t="shared" si="1"/>
        <v>100</v>
      </c>
    </row>
    <row r="32" spans="1:7" ht="30" hidden="1" x14ac:dyDescent="0.25">
      <c r="A32" s="7">
        <v>41030000</v>
      </c>
      <c r="B32" s="13" t="s">
        <v>63</v>
      </c>
      <c r="C32" s="10">
        <v>1726.2</v>
      </c>
      <c r="D32" s="10">
        <v>1726.2</v>
      </c>
      <c r="E32" s="10">
        <v>1726.2</v>
      </c>
      <c r="F32" s="10">
        <f t="shared" si="0"/>
        <v>0</v>
      </c>
      <c r="G32" s="10">
        <f t="shared" si="1"/>
        <v>100</v>
      </c>
    </row>
    <row r="33" spans="1:7" ht="36.75" customHeight="1" x14ac:dyDescent="0.25">
      <c r="A33" s="7">
        <v>41033900</v>
      </c>
      <c r="B33" s="13" t="s">
        <v>65</v>
      </c>
      <c r="C33" s="10">
        <v>1611.9</v>
      </c>
      <c r="D33" s="10">
        <v>1611.9</v>
      </c>
      <c r="E33" s="10">
        <v>1611.9</v>
      </c>
      <c r="F33" s="10">
        <f t="shared" si="0"/>
        <v>0</v>
      </c>
      <c r="G33" s="10">
        <f t="shared" si="1"/>
        <v>100</v>
      </c>
    </row>
    <row r="34" spans="1:7" ht="61.5" customHeight="1" x14ac:dyDescent="0.25">
      <c r="A34" s="7">
        <v>41037400</v>
      </c>
      <c r="B34" s="13" t="s">
        <v>99</v>
      </c>
      <c r="C34" s="10">
        <v>114.3</v>
      </c>
      <c r="D34" s="10">
        <v>114.3</v>
      </c>
      <c r="E34" s="10">
        <v>114.3</v>
      </c>
      <c r="F34" s="10">
        <f t="shared" si="0"/>
        <v>0</v>
      </c>
      <c r="G34" s="10">
        <f t="shared" si="1"/>
        <v>100</v>
      </c>
    </row>
    <row r="35" spans="1:7" ht="12" hidden="1" customHeight="1" x14ac:dyDescent="0.25">
      <c r="A35" s="7">
        <v>41050000</v>
      </c>
      <c r="B35" s="13" t="s">
        <v>69</v>
      </c>
      <c r="C35" s="10">
        <v>5728.11</v>
      </c>
      <c r="D35" s="10">
        <v>5728.11</v>
      </c>
      <c r="E35" s="10">
        <v>5728.11</v>
      </c>
      <c r="F35" s="10">
        <f t="shared" si="0"/>
        <v>0</v>
      </c>
      <c r="G35" s="10">
        <f t="shared" si="1"/>
        <v>100</v>
      </c>
    </row>
    <row r="36" spans="1:7" x14ac:dyDescent="0.25">
      <c r="A36" s="7">
        <v>41053900</v>
      </c>
      <c r="B36" s="13" t="s">
        <v>70</v>
      </c>
      <c r="C36" s="10">
        <v>5728.11</v>
      </c>
      <c r="D36" s="10">
        <v>5728.11</v>
      </c>
      <c r="E36" s="10">
        <v>5728.11</v>
      </c>
      <c r="F36" s="10">
        <f t="shared" si="0"/>
        <v>0</v>
      </c>
      <c r="G36" s="10">
        <f t="shared" si="1"/>
        <v>100</v>
      </c>
    </row>
    <row r="37" spans="1:7" x14ac:dyDescent="0.25">
      <c r="A37" s="75" t="s">
        <v>74</v>
      </c>
      <c r="B37" s="75"/>
      <c r="C37" s="11">
        <v>241.67699999999999</v>
      </c>
      <c r="D37" s="11">
        <v>122.399</v>
      </c>
      <c r="E37" s="11">
        <v>5198.9796399999996</v>
      </c>
      <c r="F37" s="11">
        <f t="shared" si="0"/>
        <v>5076.5806399999992</v>
      </c>
      <c r="G37" s="11">
        <f t="shared" si="1"/>
        <v>4247.567087966404</v>
      </c>
    </row>
    <row r="38" spans="1:7" x14ac:dyDescent="0.25">
      <c r="A38" s="75" t="s">
        <v>75</v>
      </c>
      <c r="B38" s="75"/>
      <c r="C38" s="11">
        <v>7695.9870000000001</v>
      </c>
      <c r="D38" s="11">
        <v>7576.7089999999998</v>
      </c>
      <c r="E38" s="11">
        <v>12653.289640000001</v>
      </c>
      <c r="F38" s="11">
        <f t="shared" si="0"/>
        <v>5076.580640000001</v>
      </c>
      <c r="G38" s="11">
        <f t="shared" si="1"/>
        <v>167.00244974434153</v>
      </c>
    </row>
    <row r="39" spans="1:7" x14ac:dyDescent="0.25">
      <c r="A39" s="4"/>
      <c r="B39" s="5"/>
      <c r="C39" s="5"/>
      <c r="D39" s="5"/>
      <c r="E39" s="5"/>
      <c r="F39" s="5"/>
      <c r="G39" s="5"/>
    </row>
    <row r="40" spans="1:7" x14ac:dyDescent="0.25">
      <c r="A40" s="4"/>
      <c r="B40" s="5"/>
      <c r="C40" s="5"/>
      <c r="D40" s="5"/>
      <c r="E40" s="5"/>
      <c r="F40" s="5"/>
      <c r="G40" s="5"/>
    </row>
  </sheetData>
  <mergeCells count="8">
    <mergeCell ref="A37:B37"/>
    <mergeCell ref="A38:B38"/>
    <mergeCell ref="A2:G2"/>
    <mergeCell ref="A3:G3"/>
    <mergeCell ref="A4:G4"/>
    <mergeCell ref="A7:A8"/>
    <mergeCell ref="B7:B8"/>
    <mergeCell ref="C7:G7"/>
  </mergeCells>
  <pageMargins left="0.59055118110236227" right="0.59055118110236227" top="0.39370078740157483" bottom="0.39370078740157483" header="0" footer="0"/>
  <pageSetup paperSize="9" scale="65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AFD3-9A28-4262-9538-5526B07379D6}">
  <sheetPr>
    <pageSetUpPr fitToPage="1"/>
  </sheetPr>
  <dimension ref="A2:I55"/>
  <sheetViews>
    <sheetView workbookViewId="0">
      <selection activeCell="J43" sqref="J43"/>
    </sheetView>
  </sheetViews>
  <sheetFormatPr defaultRowHeight="12.75" x14ac:dyDescent="0.2"/>
  <cols>
    <col min="1" max="1" width="12.7109375" style="16" customWidth="1"/>
    <col min="2" max="2" width="50.7109375" style="17" customWidth="1"/>
    <col min="3" max="4" width="15.7109375" style="15" customWidth="1"/>
    <col min="5" max="5" width="15.7109375" style="90" customWidth="1"/>
    <col min="6" max="8" width="15.7109375" style="15" customWidth="1"/>
    <col min="9" max="242" width="9.140625" style="15"/>
    <col min="243" max="243" width="12.7109375" style="15" customWidth="1"/>
    <col min="244" max="244" width="50.7109375" style="15" customWidth="1"/>
    <col min="245" max="258" width="15.7109375" style="15" customWidth="1"/>
    <col min="259" max="498" width="9.140625" style="15"/>
    <col min="499" max="499" width="12.7109375" style="15" customWidth="1"/>
    <col min="500" max="500" width="50.7109375" style="15" customWidth="1"/>
    <col min="501" max="514" width="15.7109375" style="15" customWidth="1"/>
    <col min="515" max="754" width="9.140625" style="15"/>
    <col min="755" max="755" width="12.7109375" style="15" customWidth="1"/>
    <col min="756" max="756" width="50.7109375" style="15" customWidth="1"/>
    <col min="757" max="770" width="15.7109375" style="15" customWidth="1"/>
    <col min="771" max="1010" width="9.140625" style="15"/>
    <col min="1011" max="1011" width="12.7109375" style="15" customWidth="1"/>
    <col min="1012" max="1012" width="50.7109375" style="15" customWidth="1"/>
    <col min="1013" max="1026" width="15.7109375" style="15" customWidth="1"/>
    <col min="1027" max="1266" width="9.140625" style="15"/>
    <col min="1267" max="1267" width="12.7109375" style="15" customWidth="1"/>
    <col min="1268" max="1268" width="50.7109375" style="15" customWidth="1"/>
    <col min="1269" max="1282" width="15.7109375" style="15" customWidth="1"/>
    <col min="1283" max="1522" width="9.140625" style="15"/>
    <col min="1523" max="1523" width="12.7109375" style="15" customWidth="1"/>
    <col min="1524" max="1524" width="50.7109375" style="15" customWidth="1"/>
    <col min="1525" max="1538" width="15.7109375" style="15" customWidth="1"/>
    <col min="1539" max="1778" width="9.140625" style="15"/>
    <col min="1779" max="1779" width="12.7109375" style="15" customWidth="1"/>
    <col min="1780" max="1780" width="50.7109375" style="15" customWidth="1"/>
    <col min="1781" max="1794" width="15.7109375" style="15" customWidth="1"/>
    <col min="1795" max="2034" width="9.140625" style="15"/>
    <col min="2035" max="2035" width="12.7109375" style="15" customWidth="1"/>
    <col min="2036" max="2036" width="50.7109375" style="15" customWidth="1"/>
    <col min="2037" max="2050" width="15.7109375" style="15" customWidth="1"/>
    <col min="2051" max="2290" width="9.140625" style="15"/>
    <col min="2291" max="2291" width="12.7109375" style="15" customWidth="1"/>
    <col min="2292" max="2292" width="50.7109375" style="15" customWidth="1"/>
    <col min="2293" max="2306" width="15.7109375" style="15" customWidth="1"/>
    <col min="2307" max="2546" width="9.140625" style="15"/>
    <col min="2547" max="2547" width="12.7109375" style="15" customWidth="1"/>
    <col min="2548" max="2548" width="50.7109375" style="15" customWidth="1"/>
    <col min="2549" max="2562" width="15.7109375" style="15" customWidth="1"/>
    <col min="2563" max="2802" width="9.140625" style="15"/>
    <col min="2803" max="2803" width="12.7109375" style="15" customWidth="1"/>
    <col min="2804" max="2804" width="50.7109375" style="15" customWidth="1"/>
    <col min="2805" max="2818" width="15.7109375" style="15" customWidth="1"/>
    <col min="2819" max="3058" width="9.140625" style="15"/>
    <col min="3059" max="3059" width="12.7109375" style="15" customWidth="1"/>
    <col min="3060" max="3060" width="50.7109375" style="15" customWidth="1"/>
    <col min="3061" max="3074" width="15.7109375" style="15" customWidth="1"/>
    <col min="3075" max="3314" width="9.140625" style="15"/>
    <col min="3315" max="3315" width="12.7109375" style="15" customWidth="1"/>
    <col min="3316" max="3316" width="50.7109375" style="15" customWidth="1"/>
    <col min="3317" max="3330" width="15.7109375" style="15" customWidth="1"/>
    <col min="3331" max="3570" width="9.140625" style="15"/>
    <col min="3571" max="3571" width="12.7109375" style="15" customWidth="1"/>
    <col min="3572" max="3572" width="50.7109375" style="15" customWidth="1"/>
    <col min="3573" max="3586" width="15.7109375" style="15" customWidth="1"/>
    <col min="3587" max="3826" width="9.140625" style="15"/>
    <col min="3827" max="3827" width="12.7109375" style="15" customWidth="1"/>
    <col min="3828" max="3828" width="50.7109375" style="15" customWidth="1"/>
    <col min="3829" max="3842" width="15.7109375" style="15" customWidth="1"/>
    <col min="3843" max="4082" width="9.140625" style="15"/>
    <col min="4083" max="4083" width="12.7109375" style="15" customWidth="1"/>
    <col min="4084" max="4084" width="50.7109375" style="15" customWidth="1"/>
    <col min="4085" max="4098" width="15.7109375" style="15" customWidth="1"/>
    <col min="4099" max="4338" width="9.140625" style="15"/>
    <col min="4339" max="4339" width="12.7109375" style="15" customWidth="1"/>
    <col min="4340" max="4340" width="50.7109375" style="15" customWidth="1"/>
    <col min="4341" max="4354" width="15.7109375" style="15" customWidth="1"/>
    <col min="4355" max="4594" width="9.140625" style="15"/>
    <col min="4595" max="4595" width="12.7109375" style="15" customWidth="1"/>
    <col min="4596" max="4596" width="50.7109375" style="15" customWidth="1"/>
    <col min="4597" max="4610" width="15.7109375" style="15" customWidth="1"/>
    <col min="4611" max="4850" width="9.140625" style="15"/>
    <col min="4851" max="4851" width="12.7109375" style="15" customWidth="1"/>
    <col min="4852" max="4852" width="50.7109375" style="15" customWidth="1"/>
    <col min="4853" max="4866" width="15.7109375" style="15" customWidth="1"/>
    <col min="4867" max="5106" width="9.140625" style="15"/>
    <col min="5107" max="5107" width="12.7109375" style="15" customWidth="1"/>
    <col min="5108" max="5108" width="50.7109375" style="15" customWidth="1"/>
    <col min="5109" max="5122" width="15.7109375" style="15" customWidth="1"/>
    <col min="5123" max="5362" width="9.140625" style="15"/>
    <col min="5363" max="5363" width="12.7109375" style="15" customWidth="1"/>
    <col min="5364" max="5364" width="50.7109375" style="15" customWidth="1"/>
    <col min="5365" max="5378" width="15.7109375" style="15" customWidth="1"/>
    <col min="5379" max="5618" width="9.140625" style="15"/>
    <col min="5619" max="5619" width="12.7109375" style="15" customWidth="1"/>
    <col min="5620" max="5620" width="50.7109375" style="15" customWidth="1"/>
    <col min="5621" max="5634" width="15.7109375" style="15" customWidth="1"/>
    <col min="5635" max="5874" width="9.140625" style="15"/>
    <col min="5875" max="5875" width="12.7109375" style="15" customWidth="1"/>
    <col min="5876" max="5876" width="50.7109375" style="15" customWidth="1"/>
    <col min="5877" max="5890" width="15.7109375" style="15" customWidth="1"/>
    <col min="5891" max="6130" width="9.140625" style="15"/>
    <col min="6131" max="6131" width="12.7109375" style="15" customWidth="1"/>
    <col min="6132" max="6132" width="50.7109375" style="15" customWidth="1"/>
    <col min="6133" max="6146" width="15.7109375" style="15" customWidth="1"/>
    <col min="6147" max="6386" width="9.140625" style="15"/>
    <col min="6387" max="6387" width="12.7109375" style="15" customWidth="1"/>
    <col min="6388" max="6388" width="50.7109375" style="15" customWidth="1"/>
    <col min="6389" max="6402" width="15.7109375" style="15" customWidth="1"/>
    <col min="6403" max="6642" width="9.140625" style="15"/>
    <col min="6643" max="6643" width="12.7109375" style="15" customWidth="1"/>
    <col min="6644" max="6644" width="50.7109375" style="15" customWidth="1"/>
    <col min="6645" max="6658" width="15.7109375" style="15" customWidth="1"/>
    <col min="6659" max="6898" width="9.140625" style="15"/>
    <col min="6899" max="6899" width="12.7109375" style="15" customWidth="1"/>
    <col min="6900" max="6900" width="50.7109375" style="15" customWidth="1"/>
    <col min="6901" max="6914" width="15.7109375" style="15" customWidth="1"/>
    <col min="6915" max="7154" width="9.140625" style="15"/>
    <col min="7155" max="7155" width="12.7109375" style="15" customWidth="1"/>
    <col min="7156" max="7156" width="50.7109375" style="15" customWidth="1"/>
    <col min="7157" max="7170" width="15.7109375" style="15" customWidth="1"/>
    <col min="7171" max="7410" width="9.140625" style="15"/>
    <col min="7411" max="7411" width="12.7109375" style="15" customWidth="1"/>
    <col min="7412" max="7412" width="50.7109375" style="15" customWidth="1"/>
    <col min="7413" max="7426" width="15.7109375" style="15" customWidth="1"/>
    <col min="7427" max="7666" width="9.140625" style="15"/>
    <col min="7667" max="7667" width="12.7109375" style="15" customWidth="1"/>
    <col min="7668" max="7668" width="50.7109375" style="15" customWidth="1"/>
    <col min="7669" max="7682" width="15.7109375" style="15" customWidth="1"/>
    <col min="7683" max="7922" width="9.140625" style="15"/>
    <col min="7923" max="7923" width="12.7109375" style="15" customWidth="1"/>
    <col min="7924" max="7924" width="50.7109375" style="15" customWidth="1"/>
    <col min="7925" max="7938" width="15.7109375" style="15" customWidth="1"/>
    <col min="7939" max="8178" width="9.140625" style="15"/>
    <col min="8179" max="8179" width="12.7109375" style="15" customWidth="1"/>
    <col min="8180" max="8180" width="50.7109375" style="15" customWidth="1"/>
    <col min="8181" max="8194" width="15.7109375" style="15" customWidth="1"/>
    <col min="8195" max="8434" width="9.140625" style="15"/>
    <col min="8435" max="8435" width="12.7109375" style="15" customWidth="1"/>
    <col min="8436" max="8436" width="50.7109375" style="15" customWidth="1"/>
    <col min="8437" max="8450" width="15.7109375" style="15" customWidth="1"/>
    <col min="8451" max="8690" width="9.140625" style="15"/>
    <col min="8691" max="8691" width="12.7109375" style="15" customWidth="1"/>
    <col min="8692" max="8692" width="50.7109375" style="15" customWidth="1"/>
    <col min="8693" max="8706" width="15.7109375" style="15" customWidth="1"/>
    <col min="8707" max="8946" width="9.140625" style="15"/>
    <col min="8947" max="8947" width="12.7109375" style="15" customWidth="1"/>
    <col min="8948" max="8948" width="50.7109375" style="15" customWidth="1"/>
    <col min="8949" max="8962" width="15.7109375" style="15" customWidth="1"/>
    <col min="8963" max="9202" width="9.140625" style="15"/>
    <col min="9203" max="9203" width="12.7109375" style="15" customWidth="1"/>
    <col min="9204" max="9204" width="50.7109375" style="15" customWidth="1"/>
    <col min="9205" max="9218" width="15.7109375" style="15" customWidth="1"/>
    <col min="9219" max="9458" width="9.140625" style="15"/>
    <col min="9459" max="9459" width="12.7109375" style="15" customWidth="1"/>
    <col min="9460" max="9460" width="50.7109375" style="15" customWidth="1"/>
    <col min="9461" max="9474" width="15.7109375" style="15" customWidth="1"/>
    <col min="9475" max="9714" width="9.140625" style="15"/>
    <col min="9715" max="9715" width="12.7109375" style="15" customWidth="1"/>
    <col min="9716" max="9716" width="50.7109375" style="15" customWidth="1"/>
    <col min="9717" max="9730" width="15.7109375" style="15" customWidth="1"/>
    <col min="9731" max="9970" width="9.140625" style="15"/>
    <col min="9971" max="9971" width="12.7109375" style="15" customWidth="1"/>
    <col min="9972" max="9972" width="50.7109375" style="15" customWidth="1"/>
    <col min="9973" max="9986" width="15.7109375" style="15" customWidth="1"/>
    <col min="9987" max="10226" width="9.140625" style="15"/>
    <col min="10227" max="10227" width="12.7109375" style="15" customWidth="1"/>
    <col min="10228" max="10228" width="50.7109375" style="15" customWidth="1"/>
    <col min="10229" max="10242" width="15.7109375" style="15" customWidth="1"/>
    <col min="10243" max="10482" width="9.140625" style="15"/>
    <col min="10483" max="10483" width="12.7109375" style="15" customWidth="1"/>
    <col min="10484" max="10484" width="50.7109375" style="15" customWidth="1"/>
    <col min="10485" max="10498" width="15.7109375" style="15" customWidth="1"/>
    <col min="10499" max="10738" width="9.140625" style="15"/>
    <col min="10739" max="10739" width="12.7109375" style="15" customWidth="1"/>
    <col min="10740" max="10740" width="50.7109375" style="15" customWidth="1"/>
    <col min="10741" max="10754" width="15.7109375" style="15" customWidth="1"/>
    <col min="10755" max="10994" width="9.140625" style="15"/>
    <col min="10995" max="10995" width="12.7109375" style="15" customWidth="1"/>
    <col min="10996" max="10996" width="50.7109375" style="15" customWidth="1"/>
    <col min="10997" max="11010" width="15.7109375" style="15" customWidth="1"/>
    <col min="11011" max="11250" width="9.140625" style="15"/>
    <col min="11251" max="11251" width="12.7109375" style="15" customWidth="1"/>
    <col min="11252" max="11252" width="50.7109375" style="15" customWidth="1"/>
    <col min="11253" max="11266" width="15.7109375" style="15" customWidth="1"/>
    <col min="11267" max="11506" width="9.140625" style="15"/>
    <col min="11507" max="11507" width="12.7109375" style="15" customWidth="1"/>
    <col min="11508" max="11508" width="50.7109375" style="15" customWidth="1"/>
    <col min="11509" max="11522" width="15.7109375" style="15" customWidth="1"/>
    <col min="11523" max="11762" width="9.140625" style="15"/>
    <col min="11763" max="11763" width="12.7109375" style="15" customWidth="1"/>
    <col min="11764" max="11764" width="50.7109375" style="15" customWidth="1"/>
    <col min="11765" max="11778" width="15.7109375" style="15" customWidth="1"/>
    <col min="11779" max="12018" width="9.140625" style="15"/>
    <col min="12019" max="12019" width="12.7109375" style="15" customWidth="1"/>
    <col min="12020" max="12020" width="50.7109375" style="15" customWidth="1"/>
    <col min="12021" max="12034" width="15.7109375" style="15" customWidth="1"/>
    <col min="12035" max="12274" width="9.140625" style="15"/>
    <col min="12275" max="12275" width="12.7109375" style="15" customWidth="1"/>
    <col min="12276" max="12276" width="50.7109375" style="15" customWidth="1"/>
    <col min="12277" max="12290" width="15.7109375" style="15" customWidth="1"/>
    <col min="12291" max="12530" width="9.140625" style="15"/>
    <col min="12531" max="12531" width="12.7109375" style="15" customWidth="1"/>
    <col min="12532" max="12532" width="50.7109375" style="15" customWidth="1"/>
    <col min="12533" max="12546" width="15.7109375" style="15" customWidth="1"/>
    <col min="12547" max="12786" width="9.140625" style="15"/>
    <col min="12787" max="12787" width="12.7109375" style="15" customWidth="1"/>
    <col min="12788" max="12788" width="50.7109375" style="15" customWidth="1"/>
    <col min="12789" max="12802" width="15.7109375" style="15" customWidth="1"/>
    <col min="12803" max="13042" width="9.140625" style="15"/>
    <col min="13043" max="13043" width="12.7109375" style="15" customWidth="1"/>
    <col min="13044" max="13044" width="50.7109375" style="15" customWidth="1"/>
    <col min="13045" max="13058" width="15.7109375" style="15" customWidth="1"/>
    <col min="13059" max="13298" width="9.140625" style="15"/>
    <col min="13299" max="13299" width="12.7109375" style="15" customWidth="1"/>
    <col min="13300" max="13300" width="50.7109375" style="15" customWidth="1"/>
    <col min="13301" max="13314" width="15.7109375" style="15" customWidth="1"/>
    <col min="13315" max="13554" width="9.140625" style="15"/>
    <col min="13555" max="13555" width="12.7109375" style="15" customWidth="1"/>
    <col min="13556" max="13556" width="50.7109375" style="15" customWidth="1"/>
    <col min="13557" max="13570" width="15.7109375" style="15" customWidth="1"/>
    <col min="13571" max="13810" width="9.140625" style="15"/>
    <col min="13811" max="13811" width="12.7109375" style="15" customWidth="1"/>
    <col min="13812" max="13812" width="50.7109375" style="15" customWidth="1"/>
    <col min="13813" max="13826" width="15.7109375" style="15" customWidth="1"/>
    <col min="13827" max="14066" width="9.140625" style="15"/>
    <col min="14067" max="14067" width="12.7109375" style="15" customWidth="1"/>
    <col min="14068" max="14068" width="50.7109375" style="15" customWidth="1"/>
    <col min="14069" max="14082" width="15.7109375" style="15" customWidth="1"/>
    <col min="14083" max="14322" width="9.140625" style="15"/>
    <col min="14323" max="14323" width="12.7109375" style="15" customWidth="1"/>
    <col min="14324" max="14324" width="50.7109375" style="15" customWidth="1"/>
    <col min="14325" max="14338" width="15.7109375" style="15" customWidth="1"/>
    <col min="14339" max="14578" width="9.140625" style="15"/>
    <col min="14579" max="14579" width="12.7109375" style="15" customWidth="1"/>
    <col min="14580" max="14580" width="50.7109375" style="15" customWidth="1"/>
    <col min="14581" max="14594" width="15.7109375" style="15" customWidth="1"/>
    <col min="14595" max="14834" width="9.140625" style="15"/>
    <col min="14835" max="14835" width="12.7109375" style="15" customWidth="1"/>
    <col min="14836" max="14836" width="50.7109375" style="15" customWidth="1"/>
    <col min="14837" max="14850" width="15.7109375" style="15" customWidth="1"/>
    <col min="14851" max="15090" width="9.140625" style="15"/>
    <col min="15091" max="15091" width="12.7109375" style="15" customWidth="1"/>
    <col min="15092" max="15092" width="50.7109375" style="15" customWidth="1"/>
    <col min="15093" max="15106" width="15.7109375" style="15" customWidth="1"/>
    <col min="15107" max="15346" width="9.140625" style="15"/>
    <col min="15347" max="15347" width="12.7109375" style="15" customWidth="1"/>
    <col min="15348" max="15348" width="50.7109375" style="15" customWidth="1"/>
    <col min="15349" max="15362" width="15.7109375" style="15" customWidth="1"/>
    <col min="15363" max="15602" width="9.140625" style="15"/>
    <col min="15603" max="15603" width="12.7109375" style="15" customWidth="1"/>
    <col min="15604" max="15604" width="50.7109375" style="15" customWidth="1"/>
    <col min="15605" max="15618" width="15.7109375" style="15" customWidth="1"/>
    <col min="15619" max="15858" width="9.140625" style="15"/>
    <col min="15859" max="15859" width="12.7109375" style="15" customWidth="1"/>
    <col min="15860" max="15860" width="50.7109375" style="15" customWidth="1"/>
    <col min="15861" max="15874" width="15.7109375" style="15" customWidth="1"/>
    <col min="15875" max="16114" width="9.140625" style="15"/>
    <col min="16115" max="16115" width="12.7109375" style="15" customWidth="1"/>
    <col min="16116" max="16116" width="50.7109375" style="15" customWidth="1"/>
    <col min="16117" max="16130" width="15.7109375" style="15" customWidth="1"/>
    <col min="16131" max="16384" width="9.140625" style="15"/>
  </cols>
  <sheetData>
    <row r="2" spans="1:9" ht="15.75" x14ac:dyDescent="0.25">
      <c r="A2" s="82" t="s">
        <v>100</v>
      </c>
      <c r="B2" s="82"/>
      <c r="C2" s="82"/>
      <c r="D2" s="82"/>
      <c r="E2" s="82"/>
      <c r="F2" s="82"/>
      <c r="G2" s="82"/>
      <c r="H2" s="82"/>
    </row>
    <row r="3" spans="1:9" ht="27.75" customHeight="1" x14ac:dyDescent="0.2">
      <c r="A3" s="83" t="s">
        <v>77</v>
      </c>
      <c r="B3" s="83"/>
      <c r="C3" s="83"/>
      <c r="D3" s="83"/>
      <c r="E3" s="83"/>
      <c r="F3" s="83"/>
      <c r="G3" s="83"/>
      <c r="H3" s="83"/>
    </row>
    <row r="4" spans="1:9" ht="20.25" customHeight="1" x14ac:dyDescent="0.25">
      <c r="A4" s="82" t="s">
        <v>78</v>
      </c>
      <c r="B4" s="82"/>
      <c r="C4" s="82"/>
      <c r="D4" s="82"/>
      <c r="E4" s="82"/>
      <c r="F4" s="82"/>
      <c r="G4" s="82"/>
      <c r="H4" s="82"/>
    </row>
    <row r="5" spans="1:9" ht="15" x14ac:dyDescent="0.25">
      <c r="A5" s="23"/>
      <c r="B5" s="24"/>
      <c r="C5" s="25"/>
      <c r="D5" s="25"/>
      <c r="E5" s="87"/>
      <c r="F5" s="25"/>
      <c r="G5" s="25"/>
      <c r="H5" s="26" t="s">
        <v>72</v>
      </c>
    </row>
    <row r="6" spans="1:9" s="18" customFormat="1" ht="71.25" x14ac:dyDescent="0.2">
      <c r="A6" s="22" t="s">
        <v>101</v>
      </c>
      <c r="B6" s="22" t="s">
        <v>102</v>
      </c>
      <c r="C6" s="22" t="s">
        <v>103</v>
      </c>
      <c r="D6" s="22" t="s">
        <v>104</v>
      </c>
      <c r="E6" s="88" t="s">
        <v>105</v>
      </c>
      <c r="F6" s="22" t="s">
        <v>106</v>
      </c>
      <c r="G6" s="22" t="s">
        <v>107</v>
      </c>
      <c r="H6" s="22" t="s">
        <v>108</v>
      </c>
    </row>
    <row r="7" spans="1:9" ht="14.25" x14ac:dyDescent="0.2">
      <c r="A7" s="22">
        <v>1</v>
      </c>
      <c r="B7" s="22">
        <v>2</v>
      </c>
      <c r="C7" s="22">
        <v>3</v>
      </c>
      <c r="D7" s="22">
        <v>4</v>
      </c>
      <c r="E7" s="88">
        <v>5</v>
      </c>
      <c r="F7" s="22">
        <v>6</v>
      </c>
      <c r="G7" s="22">
        <v>7</v>
      </c>
      <c r="H7" s="22">
        <v>8</v>
      </c>
    </row>
    <row r="8" spans="1:9" ht="60" x14ac:dyDescent="0.2">
      <c r="A8" s="27" t="s">
        <v>109</v>
      </c>
      <c r="B8" s="28" t="s">
        <v>110</v>
      </c>
      <c r="C8" s="29">
        <v>37628.553000000014</v>
      </c>
      <c r="D8" s="29">
        <v>18626.325000000001</v>
      </c>
      <c r="E8" s="30">
        <v>14311.65885</v>
      </c>
      <c r="F8" s="30">
        <f t="shared" ref="F8:F45" si="0">C8-E8</f>
        <v>23316.894150000015</v>
      </c>
      <c r="G8" s="30">
        <f t="shared" ref="G8:G45" si="1">D8-E8</f>
        <v>4314.6661500000009</v>
      </c>
      <c r="H8" s="30">
        <f t="shared" ref="H8:H45" si="2">IF(D8=0,0,(E8/D8)*100)</f>
        <v>76.835655181577678</v>
      </c>
      <c r="I8" s="19"/>
    </row>
    <row r="9" spans="1:9" ht="45" x14ac:dyDescent="0.2">
      <c r="A9" s="27" t="s">
        <v>111</v>
      </c>
      <c r="B9" s="28" t="s">
        <v>112</v>
      </c>
      <c r="C9" s="29">
        <v>22080.195</v>
      </c>
      <c r="D9" s="29">
        <v>13885.162</v>
      </c>
      <c r="E9" s="30">
        <v>9897.4947700000012</v>
      </c>
      <c r="F9" s="30">
        <f t="shared" si="0"/>
        <v>12182.700229999999</v>
      </c>
      <c r="G9" s="30">
        <f t="shared" si="1"/>
        <v>3987.6672299999991</v>
      </c>
      <c r="H9" s="30">
        <f t="shared" si="2"/>
        <v>71.281089626466013</v>
      </c>
      <c r="I9" s="19"/>
    </row>
    <row r="10" spans="1:9" ht="45" x14ac:dyDescent="0.2">
      <c r="A10" s="27" t="s">
        <v>113</v>
      </c>
      <c r="B10" s="28" t="s">
        <v>114</v>
      </c>
      <c r="C10" s="29">
        <v>31649.8</v>
      </c>
      <c r="D10" s="29">
        <v>28333</v>
      </c>
      <c r="E10" s="30">
        <v>25712.671580000002</v>
      </c>
      <c r="F10" s="30">
        <f t="shared" si="0"/>
        <v>5937.1284199999973</v>
      </c>
      <c r="G10" s="30">
        <f t="shared" si="1"/>
        <v>2620.328419999998</v>
      </c>
      <c r="H10" s="30">
        <f t="shared" si="2"/>
        <v>90.75167324321464</v>
      </c>
      <c r="I10" s="19"/>
    </row>
    <row r="11" spans="1:9" ht="90" x14ac:dyDescent="0.2">
      <c r="A11" s="27" t="s">
        <v>115</v>
      </c>
      <c r="B11" s="28" t="s">
        <v>116</v>
      </c>
      <c r="C11" s="29">
        <v>41.698</v>
      </c>
      <c r="D11" s="29">
        <v>41.698</v>
      </c>
      <c r="E11" s="30">
        <v>28.35</v>
      </c>
      <c r="F11" s="30">
        <f t="shared" si="0"/>
        <v>13.347999999999999</v>
      </c>
      <c r="G11" s="30">
        <f t="shared" si="1"/>
        <v>13.347999999999999</v>
      </c>
      <c r="H11" s="30">
        <f t="shared" si="2"/>
        <v>67.988872367979283</v>
      </c>
      <c r="I11" s="19"/>
    </row>
    <row r="12" spans="1:9" ht="75" x14ac:dyDescent="0.2">
      <c r="A12" s="27" t="s">
        <v>117</v>
      </c>
      <c r="B12" s="28" t="s">
        <v>118</v>
      </c>
      <c r="C12" s="29">
        <v>253.60000000000002</v>
      </c>
      <c r="D12" s="29">
        <v>143.20000000000002</v>
      </c>
      <c r="E12" s="30">
        <v>71.600000000000009</v>
      </c>
      <c r="F12" s="30">
        <f t="shared" si="0"/>
        <v>182</v>
      </c>
      <c r="G12" s="30">
        <f t="shared" si="1"/>
        <v>71.600000000000009</v>
      </c>
      <c r="H12" s="30">
        <f t="shared" si="2"/>
        <v>50</v>
      </c>
      <c r="I12" s="19"/>
    </row>
    <row r="13" spans="1:9" ht="75" x14ac:dyDescent="0.2">
      <c r="A13" s="27" t="s">
        <v>119</v>
      </c>
      <c r="B13" s="28" t="s">
        <v>120</v>
      </c>
      <c r="C13" s="29">
        <v>205.4</v>
      </c>
      <c r="D13" s="29">
        <v>123</v>
      </c>
      <c r="E13" s="30">
        <v>116.57567</v>
      </c>
      <c r="F13" s="30">
        <f t="shared" si="0"/>
        <v>88.824330000000003</v>
      </c>
      <c r="G13" s="30">
        <f t="shared" si="1"/>
        <v>6.4243299999999977</v>
      </c>
      <c r="H13" s="30">
        <f t="shared" si="2"/>
        <v>94.776967479674795</v>
      </c>
      <c r="I13" s="19"/>
    </row>
    <row r="14" spans="1:9" ht="45" x14ac:dyDescent="0.2">
      <c r="A14" s="27" t="s">
        <v>121</v>
      </c>
      <c r="B14" s="28" t="s">
        <v>122</v>
      </c>
      <c r="C14" s="29">
        <v>1931.7</v>
      </c>
      <c r="D14" s="29">
        <v>1931.7</v>
      </c>
      <c r="E14" s="30">
        <v>1675.2742599999999</v>
      </c>
      <c r="F14" s="30">
        <f t="shared" si="0"/>
        <v>256.42574000000013</v>
      </c>
      <c r="G14" s="30">
        <f t="shared" si="1"/>
        <v>256.42574000000013</v>
      </c>
      <c r="H14" s="30">
        <f t="shared" si="2"/>
        <v>86.725384894134692</v>
      </c>
      <c r="I14" s="19"/>
    </row>
    <row r="15" spans="1:9" ht="30" x14ac:dyDescent="0.2">
      <c r="A15" s="27" t="s">
        <v>123</v>
      </c>
      <c r="B15" s="28" t="s">
        <v>124</v>
      </c>
      <c r="C15" s="29">
        <v>2235.3360000000002</v>
      </c>
      <c r="D15" s="29">
        <v>2235.3360000000002</v>
      </c>
      <c r="E15" s="30">
        <v>2218.7179999999998</v>
      </c>
      <c r="F15" s="30">
        <f t="shared" si="0"/>
        <v>16.618000000000393</v>
      </c>
      <c r="G15" s="30">
        <f t="shared" si="1"/>
        <v>16.618000000000393</v>
      </c>
      <c r="H15" s="30">
        <f t="shared" si="2"/>
        <v>99.256577087292456</v>
      </c>
      <c r="I15" s="19"/>
    </row>
    <row r="16" spans="1:9" ht="30" x14ac:dyDescent="0.2">
      <c r="A16" s="27" t="s">
        <v>125</v>
      </c>
      <c r="B16" s="28" t="s">
        <v>126</v>
      </c>
      <c r="C16" s="29">
        <v>790.30000000000007</v>
      </c>
      <c r="D16" s="29">
        <v>790.30000000000007</v>
      </c>
      <c r="E16" s="30">
        <v>779.11326000000008</v>
      </c>
      <c r="F16" s="30">
        <f t="shared" si="0"/>
        <v>11.186739999999986</v>
      </c>
      <c r="G16" s="30">
        <f t="shared" si="1"/>
        <v>11.186739999999986</v>
      </c>
      <c r="H16" s="30">
        <f t="shared" si="2"/>
        <v>98.584494495761106</v>
      </c>
      <c r="I16" s="19"/>
    </row>
    <row r="17" spans="1:9" ht="30" x14ac:dyDescent="0.2">
      <c r="A17" s="27" t="s">
        <v>127</v>
      </c>
      <c r="B17" s="28" t="s">
        <v>128</v>
      </c>
      <c r="C17" s="29">
        <v>60</v>
      </c>
      <c r="D17" s="29">
        <v>30</v>
      </c>
      <c r="E17" s="30">
        <v>0</v>
      </c>
      <c r="F17" s="30">
        <f t="shared" si="0"/>
        <v>60</v>
      </c>
      <c r="G17" s="30">
        <f t="shared" si="1"/>
        <v>30</v>
      </c>
      <c r="H17" s="30">
        <f t="shared" si="2"/>
        <v>0</v>
      </c>
      <c r="I17" s="19"/>
    </row>
    <row r="18" spans="1:9" ht="30" x14ac:dyDescent="0.2">
      <c r="A18" s="27" t="s">
        <v>129</v>
      </c>
      <c r="B18" s="28" t="s">
        <v>130</v>
      </c>
      <c r="C18" s="29">
        <v>1.62</v>
      </c>
      <c r="D18" s="29">
        <v>0.81</v>
      </c>
      <c r="E18" s="30">
        <v>0</v>
      </c>
      <c r="F18" s="30">
        <f t="shared" si="0"/>
        <v>1.62</v>
      </c>
      <c r="G18" s="30">
        <f t="shared" si="1"/>
        <v>0.81</v>
      </c>
      <c r="H18" s="30">
        <f t="shared" si="2"/>
        <v>0</v>
      </c>
      <c r="I18" s="19"/>
    </row>
    <row r="19" spans="1:9" ht="30" x14ac:dyDescent="0.2">
      <c r="A19" s="27" t="s">
        <v>131</v>
      </c>
      <c r="B19" s="28" t="s">
        <v>132</v>
      </c>
      <c r="C19" s="29">
        <v>0</v>
      </c>
      <c r="D19" s="29">
        <v>0</v>
      </c>
      <c r="E19" s="30">
        <v>0</v>
      </c>
      <c r="F19" s="30">
        <f t="shared" si="0"/>
        <v>0</v>
      </c>
      <c r="G19" s="30">
        <f t="shared" si="1"/>
        <v>0</v>
      </c>
      <c r="H19" s="30">
        <f t="shared" si="2"/>
        <v>0</v>
      </c>
      <c r="I19" s="19"/>
    </row>
    <row r="20" spans="1:9" ht="30" x14ac:dyDescent="0.2">
      <c r="A20" s="27" t="s">
        <v>133</v>
      </c>
      <c r="B20" s="28" t="s">
        <v>134</v>
      </c>
      <c r="C20" s="29">
        <v>28.8</v>
      </c>
      <c r="D20" s="29">
        <v>28.8</v>
      </c>
      <c r="E20" s="30">
        <v>0</v>
      </c>
      <c r="F20" s="30">
        <f t="shared" si="0"/>
        <v>28.8</v>
      </c>
      <c r="G20" s="30">
        <f t="shared" si="1"/>
        <v>28.8</v>
      </c>
      <c r="H20" s="30">
        <f t="shared" si="2"/>
        <v>0</v>
      </c>
      <c r="I20" s="19"/>
    </row>
    <row r="21" spans="1:9" ht="60" x14ac:dyDescent="0.2">
      <c r="A21" s="27" t="s">
        <v>135</v>
      </c>
      <c r="B21" s="28" t="s">
        <v>136</v>
      </c>
      <c r="C21" s="29">
        <v>320</v>
      </c>
      <c r="D21" s="29">
        <v>320</v>
      </c>
      <c r="E21" s="30">
        <v>17</v>
      </c>
      <c r="F21" s="30">
        <f t="shared" si="0"/>
        <v>303</v>
      </c>
      <c r="G21" s="30">
        <f t="shared" si="1"/>
        <v>303</v>
      </c>
      <c r="H21" s="30">
        <f t="shared" si="2"/>
        <v>5.3125</v>
      </c>
      <c r="I21" s="19"/>
    </row>
    <row r="22" spans="1:9" ht="75" x14ac:dyDescent="0.2">
      <c r="A22" s="27" t="s">
        <v>137</v>
      </c>
      <c r="B22" s="28" t="s">
        <v>138</v>
      </c>
      <c r="C22" s="29">
        <v>943.00200000000007</v>
      </c>
      <c r="D22" s="29">
        <v>471.6</v>
      </c>
      <c r="E22" s="30">
        <v>187.12823</v>
      </c>
      <c r="F22" s="30">
        <f t="shared" si="0"/>
        <v>755.87377000000004</v>
      </c>
      <c r="G22" s="30">
        <f t="shared" si="1"/>
        <v>284.47176999999999</v>
      </c>
      <c r="H22" s="30">
        <f t="shared" si="2"/>
        <v>39.679438083121291</v>
      </c>
      <c r="I22" s="19"/>
    </row>
    <row r="23" spans="1:9" ht="60" x14ac:dyDescent="0.2">
      <c r="A23" s="27" t="s">
        <v>139</v>
      </c>
      <c r="B23" s="28" t="s">
        <v>140</v>
      </c>
      <c r="C23" s="29">
        <v>368.58000000000004</v>
      </c>
      <c r="D23" s="29">
        <v>307.14999999999998</v>
      </c>
      <c r="E23" s="30">
        <v>163.65108000000001</v>
      </c>
      <c r="F23" s="30">
        <f t="shared" si="0"/>
        <v>204.92892000000003</v>
      </c>
      <c r="G23" s="30">
        <f t="shared" si="1"/>
        <v>143.49891999999997</v>
      </c>
      <c r="H23" s="30">
        <f t="shared" si="2"/>
        <v>53.280507895165229</v>
      </c>
      <c r="I23" s="19"/>
    </row>
    <row r="24" spans="1:9" ht="45" x14ac:dyDescent="0.2">
      <c r="A24" s="27" t="s">
        <v>141</v>
      </c>
      <c r="B24" s="28" t="s">
        <v>142</v>
      </c>
      <c r="C24" s="29">
        <v>995</v>
      </c>
      <c r="D24" s="29">
        <v>995</v>
      </c>
      <c r="E24" s="30">
        <v>988.18636000000004</v>
      </c>
      <c r="F24" s="30">
        <f t="shared" si="0"/>
        <v>6.8136399999999639</v>
      </c>
      <c r="G24" s="30">
        <f t="shared" si="1"/>
        <v>6.8136399999999639</v>
      </c>
      <c r="H24" s="30">
        <f t="shared" si="2"/>
        <v>99.315212060301519</v>
      </c>
      <c r="I24" s="19"/>
    </row>
    <row r="25" spans="1:9" ht="45" x14ac:dyDescent="0.2">
      <c r="A25" s="27" t="s">
        <v>143</v>
      </c>
      <c r="B25" s="28" t="s">
        <v>144</v>
      </c>
      <c r="C25" s="29">
        <v>11901.673000000001</v>
      </c>
      <c r="D25" s="29">
        <v>6083.9750000000013</v>
      </c>
      <c r="E25" s="30">
        <v>3772.1358100000002</v>
      </c>
      <c r="F25" s="30">
        <f t="shared" si="0"/>
        <v>8129.5371900000009</v>
      </c>
      <c r="G25" s="30">
        <f t="shared" si="1"/>
        <v>2311.8391900000011</v>
      </c>
      <c r="H25" s="30">
        <f t="shared" si="2"/>
        <v>62.001172095546075</v>
      </c>
      <c r="I25" s="19"/>
    </row>
    <row r="26" spans="1:9" ht="30" x14ac:dyDescent="0.2">
      <c r="A26" s="27" t="s">
        <v>145</v>
      </c>
      <c r="B26" s="28" t="s">
        <v>146</v>
      </c>
      <c r="C26" s="29">
        <v>3376.17</v>
      </c>
      <c r="D26" s="29">
        <v>1742.4</v>
      </c>
      <c r="E26" s="30">
        <v>247.16616000000002</v>
      </c>
      <c r="F26" s="30">
        <f t="shared" si="0"/>
        <v>3129.0038399999999</v>
      </c>
      <c r="G26" s="30">
        <f t="shared" si="1"/>
        <v>1495.2338400000001</v>
      </c>
      <c r="H26" s="30">
        <f t="shared" si="2"/>
        <v>14.185385674931132</v>
      </c>
      <c r="I26" s="19"/>
    </row>
    <row r="27" spans="1:9" ht="30" x14ac:dyDescent="0.2">
      <c r="A27" s="27" t="s">
        <v>147</v>
      </c>
      <c r="B27" s="28" t="s">
        <v>148</v>
      </c>
      <c r="C27" s="29">
        <v>11041.580999999998</v>
      </c>
      <c r="D27" s="29">
        <v>5383.826</v>
      </c>
      <c r="E27" s="30">
        <v>4504.7969899999989</v>
      </c>
      <c r="F27" s="30">
        <f t="shared" si="0"/>
        <v>6536.7840099999994</v>
      </c>
      <c r="G27" s="30">
        <f t="shared" si="1"/>
        <v>879.02901000000111</v>
      </c>
      <c r="H27" s="30">
        <f t="shared" si="2"/>
        <v>83.672781958406503</v>
      </c>
      <c r="I27" s="19"/>
    </row>
    <row r="28" spans="1:9" ht="30" x14ac:dyDescent="0.2">
      <c r="A28" s="27" t="s">
        <v>149</v>
      </c>
      <c r="B28" s="28" t="s">
        <v>150</v>
      </c>
      <c r="C28" s="29">
        <v>100</v>
      </c>
      <c r="D28" s="29">
        <v>100</v>
      </c>
      <c r="E28" s="30">
        <v>99.984999999999999</v>
      </c>
      <c r="F28" s="30">
        <f t="shared" si="0"/>
        <v>1.5000000000000568E-2</v>
      </c>
      <c r="G28" s="30">
        <f t="shared" si="1"/>
        <v>1.5000000000000568E-2</v>
      </c>
      <c r="H28" s="30">
        <f t="shared" si="2"/>
        <v>99.984999999999999</v>
      </c>
      <c r="I28" s="19"/>
    </row>
    <row r="29" spans="1:9" ht="45" x14ac:dyDescent="0.2">
      <c r="A29" s="27" t="s">
        <v>151</v>
      </c>
      <c r="B29" s="28" t="s">
        <v>152</v>
      </c>
      <c r="C29" s="29">
        <v>24721.253000000001</v>
      </c>
      <c r="D29" s="29">
        <v>24721.253000000001</v>
      </c>
      <c r="E29" s="30">
        <v>24326.063170000001</v>
      </c>
      <c r="F29" s="30">
        <f t="shared" si="0"/>
        <v>395.18982999999935</v>
      </c>
      <c r="G29" s="30">
        <f t="shared" si="1"/>
        <v>395.18982999999935</v>
      </c>
      <c r="H29" s="30">
        <f t="shared" si="2"/>
        <v>98.401416667674582</v>
      </c>
      <c r="I29" s="19"/>
    </row>
    <row r="30" spans="1:9" ht="15" x14ac:dyDescent="0.2">
      <c r="A30" s="27" t="s">
        <v>153</v>
      </c>
      <c r="B30" s="28" t="s">
        <v>154</v>
      </c>
      <c r="C30" s="29">
        <v>25291.935000000001</v>
      </c>
      <c r="D30" s="29">
        <v>16097.428</v>
      </c>
      <c r="E30" s="30">
        <v>14466.053890000001</v>
      </c>
      <c r="F30" s="30">
        <f t="shared" si="0"/>
        <v>10825.88111</v>
      </c>
      <c r="G30" s="30">
        <f t="shared" si="1"/>
        <v>1631.3741099999988</v>
      </c>
      <c r="H30" s="30">
        <f t="shared" si="2"/>
        <v>89.865622570264023</v>
      </c>
      <c r="I30" s="19"/>
    </row>
    <row r="31" spans="1:9" ht="15" x14ac:dyDescent="0.2">
      <c r="A31" s="27" t="s">
        <v>155</v>
      </c>
      <c r="B31" s="28" t="s">
        <v>156</v>
      </c>
      <c r="C31" s="29">
        <v>398.99700000000001</v>
      </c>
      <c r="D31" s="29">
        <v>398.99700000000001</v>
      </c>
      <c r="E31" s="30">
        <v>299.99700000000001</v>
      </c>
      <c r="F31" s="30">
        <f t="shared" si="0"/>
        <v>99</v>
      </c>
      <c r="G31" s="30">
        <f t="shared" si="1"/>
        <v>99</v>
      </c>
      <c r="H31" s="30">
        <f t="shared" si="2"/>
        <v>75.187783366792232</v>
      </c>
      <c r="I31" s="19"/>
    </row>
    <row r="32" spans="1:9" ht="30" x14ac:dyDescent="0.2">
      <c r="A32" s="27" t="s">
        <v>157</v>
      </c>
      <c r="B32" s="28" t="s">
        <v>158</v>
      </c>
      <c r="C32" s="29">
        <v>133.892</v>
      </c>
      <c r="D32" s="29">
        <v>133.892</v>
      </c>
      <c r="E32" s="30">
        <v>114.8045</v>
      </c>
      <c r="F32" s="30">
        <f t="shared" si="0"/>
        <v>19.087499999999991</v>
      </c>
      <c r="G32" s="30">
        <f t="shared" si="1"/>
        <v>19.087499999999991</v>
      </c>
      <c r="H32" s="30">
        <f t="shared" si="2"/>
        <v>85.744107190870253</v>
      </c>
      <c r="I32" s="19"/>
    </row>
    <row r="33" spans="1:9" ht="15" x14ac:dyDescent="0.2">
      <c r="A33" s="27" t="s">
        <v>159</v>
      </c>
      <c r="B33" s="28" t="s">
        <v>160</v>
      </c>
      <c r="C33" s="29">
        <v>5104.2730000000001</v>
      </c>
      <c r="D33" s="29">
        <v>2850.3380000000002</v>
      </c>
      <c r="E33" s="30">
        <v>2255.41401</v>
      </c>
      <c r="F33" s="30">
        <f t="shared" si="0"/>
        <v>2848.8589900000002</v>
      </c>
      <c r="G33" s="30">
        <f t="shared" si="1"/>
        <v>594.92399000000023</v>
      </c>
      <c r="H33" s="30">
        <f t="shared" si="2"/>
        <v>79.127949387055139</v>
      </c>
      <c r="I33" s="19"/>
    </row>
    <row r="34" spans="1:9" ht="30" x14ac:dyDescent="0.2">
      <c r="A34" s="27" t="s">
        <v>161</v>
      </c>
      <c r="B34" s="28" t="s">
        <v>162</v>
      </c>
      <c r="C34" s="29">
        <v>300</v>
      </c>
      <c r="D34" s="29">
        <v>300</v>
      </c>
      <c r="E34" s="30">
        <v>0</v>
      </c>
      <c r="F34" s="30">
        <f t="shared" si="0"/>
        <v>300</v>
      </c>
      <c r="G34" s="30">
        <f t="shared" si="1"/>
        <v>300</v>
      </c>
      <c r="H34" s="30">
        <f t="shared" si="2"/>
        <v>0</v>
      </c>
      <c r="I34" s="19"/>
    </row>
    <row r="35" spans="1:9" ht="30" x14ac:dyDescent="0.2">
      <c r="A35" s="27" t="s">
        <v>163</v>
      </c>
      <c r="B35" s="28" t="s">
        <v>164</v>
      </c>
      <c r="C35" s="29">
        <v>8165.6540000000005</v>
      </c>
      <c r="D35" s="29">
        <v>4290.201</v>
      </c>
      <c r="E35" s="30">
        <v>3170.0874800000001</v>
      </c>
      <c r="F35" s="30">
        <f t="shared" si="0"/>
        <v>4995.5665200000003</v>
      </c>
      <c r="G35" s="30">
        <f t="shared" si="1"/>
        <v>1120.1135199999999</v>
      </c>
      <c r="H35" s="30">
        <f t="shared" si="2"/>
        <v>73.891351011292954</v>
      </c>
      <c r="I35" s="19"/>
    </row>
    <row r="36" spans="1:9" ht="15" x14ac:dyDescent="0.2">
      <c r="A36" s="27" t="s">
        <v>165</v>
      </c>
      <c r="B36" s="28" t="s">
        <v>166</v>
      </c>
      <c r="C36" s="29">
        <v>100</v>
      </c>
      <c r="D36" s="29">
        <v>100</v>
      </c>
      <c r="E36" s="30">
        <v>0</v>
      </c>
      <c r="F36" s="30">
        <f t="shared" si="0"/>
        <v>100</v>
      </c>
      <c r="G36" s="30">
        <f t="shared" si="1"/>
        <v>100</v>
      </c>
      <c r="H36" s="30">
        <f t="shared" si="2"/>
        <v>0</v>
      </c>
      <c r="I36" s="19"/>
    </row>
    <row r="37" spans="1:9" ht="15" x14ac:dyDescent="0.2">
      <c r="A37" s="27" t="s">
        <v>167</v>
      </c>
      <c r="B37" s="28" t="s">
        <v>168</v>
      </c>
      <c r="C37" s="29">
        <v>428.93799999999999</v>
      </c>
      <c r="D37" s="29">
        <v>288.72700000000003</v>
      </c>
      <c r="E37" s="30">
        <v>171.86520000000002</v>
      </c>
      <c r="F37" s="30">
        <f t="shared" si="0"/>
        <v>257.07279999999997</v>
      </c>
      <c r="G37" s="30">
        <f t="shared" si="1"/>
        <v>116.86180000000002</v>
      </c>
      <c r="H37" s="30">
        <f t="shared" si="2"/>
        <v>59.525156982201175</v>
      </c>
      <c r="I37" s="19"/>
    </row>
    <row r="38" spans="1:9" ht="15" x14ac:dyDescent="0.2">
      <c r="A38" s="27" t="s">
        <v>169</v>
      </c>
      <c r="B38" s="28" t="s">
        <v>170</v>
      </c>
      <c r="C38" s="29">
        <v>3000</v>
      </c>
      <c r="D38" s="29">
        <v>3000</v>
      </c>
      <c r="E38" s="30">
        <v>3000</v>
      </c>
      <c r="F38" s="30">
        <f t="shared" si="0"/>
        <v>0</v>
      </c>
      <c r="G38" s="30">
        <f t="shared" si="1"/>
        <v>0</v>
      </c>
      <c r="H38" s="30">
        <f t="shared" si="2"/>
        <v>100</v>
      </c>
      <c r="I38" s="19"/>
    </row>
    <row r="39" spans="1:9" ht="45" x14ac:dyDescent="0.2">
      <c r="A39" s="27" t="s">
        <v>171</v>
      </c>
      <c r="B39" s="28" t="s">
        <v>172</v>
      </c>
      <c r="C39" s="29">
        <v>382.03800000000001</v>
      </c>
      <c r="D39" s="29">
        <v>382.03800000000001</v>
      </c>
      <c r="E39" s="30">
        <v>381.87830000000002</v>
      </c>
      <c r="F39" s="30">
        <f t="shared" si="0"/>
        <v>0.15969999999998663</v>
      </c>
      <c r="G39" s="30">
        <f t="shared" si="1"/>
        <v>0.15969999999998663</v>
      </c>
      <c r="H39" s="30">
        <f t="shared" si="2"/>
        <v>99.958197875604</v>
      </c>
      <c r="I39" s="19"/>
    </row>
    <row r="40" spans="1:9" ht="45" x14ac:dyDescent="0.2">
      <c r="A40" s="27" t="s">
        <v>173</v>
      </c>
      <c r="B40" s="28" t="s">
        <v>174</v>
      </c>
      <c r="C40" s="29">
        <v>1710.5629999999999</v>
      </c>
      <c r="D40" s="29">
        <v>803.92799999999988</v>
      </c>
      <c r="E40" s="30">
        <v>644.44625999999994</v>
      </c>
      <c r="F40" s="30">
        <f t="shared" si="0"/>
        <v>1066.1167399999999</v>
      </c>
      <c r="G40" s="30">
        <f t="shared" si="1"/>
        <v>159.48173999999995</v>
      </c>
      <c r="H40" s="30">
        <f t="shared" si="2"/>
        <v>80.162186165925306</v>
      </c>
      <c r="I40" s="19"/>
    </row>
    <row r="41" spans="1:9" ht="45" x14ac:dyDescent="0.2">
      <c r="A41" s="27" t="s">
        <v>175</v>
      </c>
      <c r="B41" s="28" t="s">
        <v>174</v>
      </c>
      <c r="C41" s="29">
        <v>8202.4189999999999</v>
      </c>
      <c r="D41" s="29">
        <v>4490.0760000000009</v>
      </c>
      <c r="E41" s="30">
        <v>3760.2002300000004</v>
      </c>
      <c r="F41" s="30">
        <f t="shared" si="0"/>
        <v>4442.2187699999995</v>
      </c>
      <c r="G41" s="30">
        <f t="shared" si="1"/>
        <v>729.87577000000056</v>
      </c>
      <c r="H41" s="30">
        <f t="shared" si="2"/>
        <v>83.744690067606868</v>
      </c>
      <c r="I41" s="19"/>
    </row>
    <row r="42" spans="1:9" ht="15" x14ac:dyDescent="0.2">
      <c r="A42" s="27" t="s">
        <v>176</v>
      </c>
      <c r="B42" s="28" t="s">
        <v>154</v>
      </c>
      <c r="C42" s="29">
        <v>1509</v>
      </c>
      <c r="D42" s="29">
        <v>1509</v>
      </c>
      <c r="E42" s="30">
        <v>1502.72</v>
      </c>
      <c r="F42" s="30">
        <f t="shared" si="0"/>
        <v>6.2799999999999727</v>
      </c>
      <c r="G42" s="30">
        <f t="shared" si="1"/>
        <v>6.2799999999999727</v>
      </c>
      <c r="H42" s="30">
        <f t="shared" si="2"/>
        <v>99.58383035122597</v>
      </c>
      <c r="I42" s="19"/>
    </row>
    <row r="43" spans="1:9" ht="45" x14ac:dyDescent="0.2">
      <c r="A43" s="27" t="s">
        <v>177</v>
      </c>
      <c r="B43" s="28" t="s">
        <v>174</v>
      </c>
      <c r="C43" s="29">
        <v>2380.7290000000003</v>
      </c>
      <c r="D43" s="29">
        <v>1122.46</v>
      </c>
      <c r="E43" s="30">
        <v>820.61585000000002</v>
      </c>
      <c r="F43" s="30">
        <f t="shared" si="0"/>
        <v>1560.1131500000001</v>
      </c>
      <c r="G43" s="30">
        <f t="shared" si="1"/>
        <v>301.84415000000001</v>
      </c>
      <c r="H43" s="30">
        <f t="shared" si="2"/>
        <v>73.108694296455994</v>
      </c>
      <c r="I43" s="19"/>
    </row>
    <row r="44" spans="1:9" ht="15" x14ac:dyDescent="0.2">
      <c r="A44" s="27" t="s">
        <v>178</v>
      </c>
      <c r="B44" s="28" t="s">
        <v>179</v>
      </c>
      <c r="C44" s="29">
        <v>100</v>
      </c>
      <c r="D44" s="29">
        <v>100</v>
      </c>
      <c r="E44" s="30">
        <v>0</v>
      </c>
      <c r="F44" s="30">
        <f t="shared" si="0"/>
        <v>100</v>
      </c>
      <c r="G44" s="30">
        <f t="shared" si="1"/>
        <v>100</v>
      </c>
      <c r="H44" s="30">
        <f t="shared" si="2"/>
        <v>0</v>
      </c>
      <c r="I44" s="19"/>
    </row>
    <row r="45" spans="1:9" ht="14.25" x14ac:dyDescent="0.2">
      <c r="A45" s="31" t="s">
        <v>180</v>
      </c>
      <c r="B45" s="32" t="s">
        <v>181</v>
      </c>
      <c r="C45" s="33">
        <v>207882.69899999996</v>
      </c>
      <c r="D45" s="33">
        <v>142161.62000000002</v>
      </c>
      <c r="E45" s="33">
        <v>119705.65190999997</v>
      </c>
      <c r="F45" s="33">
        <f t="shared" si="0"/>
        <v>88177.047089999993</v>
      </c>
      <c r="G45" s="33">
        <f t="shared" si="1"/>
        <v>22455.968090000053</v>
      </c>
      <c r="H45" s="33">
        <f t="shared" si="2"/>
        <v>84.203916577484094</v>
      </c>
      <c r="I45" s="19"/>
    </row>
    <row r="46" spans="1:9" ht="15" x14ac:dyDescent="0.25">
      <c r="A46" s="23"/>
      <c r="B46" s="24"/>
      <c r="C46" s="25"/>
      <c r="D46" s="25"/>
      <c r="E46" s="87"/>
      <c r="F46" s="25"/>
      <c r="G46" s="25"/>
      <c r="H46" s="25"/>
    </row>
    <row r="47" spans="1:9" ht="15" x14ac:dyDescent="0.2">
      <c r="A47" s="34"/>
      <c r="B47" s="35"/>
      <c r="C47" s="36"/>
      <c r="D47" s="36"/>
      <c r="E47" s="89"/>
      <c r="F47" s="36"/>
      <c r="G47" s="36"/>
      <c r="H47" s="36"/>
    </row>
    <row r="55" hidden="1" x14ac:dyDescent="0.2"/>
  </sheetData>
  <mergeCells count="3">
    <mergeCell ref="A2:H2"/>
    <mergeCell ref="A3:H3"/>
    <mergeCell ref="A4:H4"/>
  </mergeCells>
  <conditionalFormatting sqref="A8:A45">
    <cfRule type="expression" dxfId="95" priority="25" stopIfTrue="1">
      <formula>#REF!=1</formula>
    </cfRule>
    <cfRule type="expression" dxfId="94" priority="26" stopIfTrue="1">
      <formula>#REF!=2</formula>
    </cfRule>
    <cfRule type="expression" dxfId="93" priority="27" stopIfTrue="1">
      <formula>#REF!=3</formula>
    </cfRule>
  </conditionalFormatting>
  <conditionalFormatting sqref="B8:B45">
    <cfRule type="expression" dxfId="92" priority="28" stopIfTrue="1">
      <formula>#REF!=1</formula>
    </cfRule>
    <cfRule type="expression" dxfId="91" priority="29" stopIfTrue="1">
      <formula>#REF!=2</formula>
    </cfRule>
    <cfRule type="expression" dxfId="90" priority="30" stopIfTrue="1">
      <formula>#REF!=3</formula>
    </cfRule>
  </conditionalFormatting>
  <conditionalFormatting sqref="C8:C45">
    <cfRule type="expression" dxfId="89" priority="31" stopIfTrue="1">
      <formula>#REF!=1</formula>
    </cfRule>
    <cfRule type="expression" dxfId="88" priority="32" stopIfTrue="1">
      <formula>#REF!=2</formula>
    </cfRule>
    <cfRule type="expression" dxfId="87" priority="33" stopIfTrue="1">
      <formula>#REF!=3</formula>
    </cfRule>
  </conditionalFormatting>
  <conditionalFormatting sqref="D8:D45">
    <cfRule type="expression" dxfId="86" priority="34" stopIfTrue="1">
      <formula>#REF!=1</formula>
    </cfRule>
    <cfRule type="expression" dxfId="85" priority="35" stopIfTrue="1">
      <formula>#REF!=2</formula>
    </cfRule>
    <cfRule type="expression" dxfId="84" priority="36" stopIfTrue="1">
      <formula>#REF!=3</formula>
    </cfRule>
  </conditionalFormatting>
  <conditionalFormatting sqref="E8:E45">
    <cfRule type="expression" dxfId="83" priority="37" stopIfTrue="1">
      <formula>#REF!=1</formula>
    </cfRule>
    <cfRule type="expression" dxfId="82" priority="38" stopIfTrue="1">
      <formula>#REF!=2</formula>
    </cfRule>
    <cfRule type="expression" dxfId="81" priority="39" stopIfTrue="1">
      <formula>#REF!=3</formula>
    </cfRule>
  </conditionalFormatting>
  <conditionalFormatting sqref="F8:F45">
    <cfRule type="expression" dxfId="80" priority="40" stopIfTrue="1">
      <formula>#REF!=1</formula>
    </cfRule>
    <cfRule type="expression" dxfId="79" priority="41" stopIfTrue="1">
      <formula>#REF!=2</formula>
    </cfRule>
    <cfRule type="expression" dxfId="78" priority="42" stopIfTrue="1">
      <formula>#REF!=3</formula>
    </cfRule>
  </conditionalFormatting>
  <conditionalFormatting sqref="G8:G45">
    <cfRule type="expression" dxfId="77" priority="43" stopIfTrue="1">
      <formula>#REF!=1</formula>
    </cfRule>
    <cfRule type="expression" dxfId="76" priority="44" stopIfTrue="1">
      <formula>#REF!=2</formula>
    </cfRule>
    <cfRule type="expression" dxfId="75" priority="45" stopIfTrue="1">
      <formula>#REF!=3</formula>
    </cfRule>
  </conditionalFormatting>
  <conditionalFormatting sqref="H8:H45">
    <cfRule type="expression" dxfId="74" priority="46" stopIfTrue="1">
      <formula>#REF!=1</formula>
    </cfRule>
    <cfRule type="expression" dxfId="73" priority="47" stopIfTrue="1">
      <formula>#REF!=2</formula>
    </cfRule>
    <cfRule type="expression" dxfId="72" priority="48" stopIfTrue="1">
      <formula>#REF!=3</formula>
    </cfRule>
  </conditionalFormatting>
  <conditionalFormatting sqref="A47:A56">
    <cfRule type="expression" dxfId="71" priority="1" stopIfTrue="1">
      <formula>#REF!=1</formula>
    </cfRule>
    <cfRule type="expression" dxfId="70" priority="2" stopIfTrue="1">
      <formula>#REF!=2</formula>
    </cfRule>
    <cfRule type="expression" dxfId="69" priority="3" stopIfTrue="1">
      <formula>#REF!=3</formula>
    </cfRule>
  </conditionalFormatting>
  <conditionalFormatting sqref="B47:B56">
    <cfRule type="expression" dxfId="68" priority="4" stopIfTrue="1">
      <formula>#REF!=1</formula>
    </cfRule>
    <cfRule type="expression" dxfId="67" priority="5" stopIfTrue="1">
      <formula>#REF!=2</formula>
    </cfRule>
    <cfRule type="expression" dxfId="66" priority="6" stopIfTrue="1">
      <formula>#REF!=3</formula>
    </cfRule>
  </conditionalFormatting>
  <conditionalFormatting sqref="C47:C56">
    <cfRule type="expression" dxfId="65" priority="7" stopIfTrue="1">
      <formula>#REF!=1</formula>
    </cfRule>
    <cfRule type="expression" dxfId="64" priority="8" stopIfTrue="1">
      <formula>#REF!=2</formula>
    </cfRule>
    <cfRule type="expression" dxfId="63" priority="9" stopIfTrue="1">
      <formula>#REF!=3</formula>
    </cfRule>
  </conditionalFormatting>
  <conditionalFormatting sqref="D47:D56">
    <cfRule type="expression" dxfId="62" priority="10" stopIfTrue="1">
      <formula>#REF!=1</formula>
    </cfRule>
    <cfRule type="expression" dxfId="61" priority="11" stopIfTrue="1">
      <formula>#REF!=2</formula>
    </cfRule>
    <cfRule type="expression" dxfId="60" priority="12" stopIfTrue="1">
      <formula>#REF!=3</formula>
    </cfRule>
  </conditionalFormatting>
  <conditionalFormatting sqref="E47:E56">
    <cfRule type="expression" dxfId="59" priority="13" stopIfTrue="1">
      <formula>#REF!=1</formula>
    </cfRule>
    <cfRule type="expression" dxfId="58" priority="14" stopIfTrue="1">
      <formula>#REF!=2</formula>
    </cfRule>
    <cfRule type="expression" dxfId="57" priority="15" stopIfTrue="1">
      <formula>#REF!=3</formula>
    </cfRule>
  </conditionalFormatting>
  <conditionalFormatting sqref="F47:F56">
    <cfRule type="expression" dxfId="56" priority="16" stopIfTrue="1">
      <formula>#REF!=1</formula>
    </cfRule>
    <cfRule type="expression" dxfId="55" priority="17" stopIfTrue="1">
      <formula>#REF!=2</formula>
    </cfRule>
    <cfRule type="expression" dxfId="54" priority="18" stopIfTrue="1">
      <formula>#REF!=3</formula>
    </cfRule>
  </conditionalFormatting>
  <conditionalFormatting sqref="G47:G56">
    <cfRule type="expression" dxfId="53" priority="19" stopIfTrue="1">
      <formula>#REF!=1</formula>
    </cfRule>
    <cfRule type="expression" dxfId="52" priority="20" stopIfTrue="1">
      <formula>#REF!=2</formula>
    </cfRule>
    <cfRule type="expression" dxfId="51" priority="21" stopIfTrue="1">
      <formula>#REF!=3</formula>
    </cfRule>
  </conditionalFormatting>
  <conditionalFormatting sqref="H47:H56">
    <cfRule type="expression" dxfId="50" priority="22" stopIfTrue="1">
      <formula>#REF!=1</formula>
    </cfRule>
    <cfRule type="expression" dxfId="49" priority="23" stopIfTrue="1">
      <formula>#REF!=2</formula>
    </cfRule>
    <cfRule type="expression" dxfId="48" priority="24" stopIfTrue="1">
      <formula>#REF!=3</formula>
    </cfRule>
  </conditionalFormatting>
  <pageMargins left="0.31496062992125984" right="0.31496062992125984" top="0.39370078740157483" bottom="0.19685039370078741" header="0" footer="0"/>
  <pageSetup paperSize="9" scale="61" fitToHeight="50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BD16-CC2D-4DE9-857D-9BB55E95F828}">
  <sheetPr>
    <pageSetUpPr fitToPage="1"/>
  </sheetPr>
  <dimension ref="A2:I41"/>
  <sheetViews>
    <sheetView tabSelected="1" workbookViewId="0">
      <selection activeCell="N8" sqref="N8"/>
    </sheetView>
  </sheetViews>
  <sheetFormatPr defaultRowHeight="12.75" x14ac:dyDescent="0.2"/>
  <cols>
    <col min="1" max="1" width="12.7109375" style="16" customWidth="1"/>
    <col min="2" max="2" width="50.7109375" style="17" customWidth="1"/>
    <col min="3" max="8" width="15.7109375" style="15" customWidth="1"/>
    <col min="9" max="248" width="9.140625" style="15"/>
    <col min="249" max="249" width="12.7109375" style="15" customWidth="1"/>
    <col min="250" max="250" width="50.7109375" style="15" customWidth="1"/>
    <col min="251" max="264" width="15.7109375" style="15" customWidth="1"/>
    <col min="265" max="504" width="9.140625" style="15"/>
    <col min="505" max="505" width="12.7109375" style="15" customWidth="1"/>
    <col min="506" max="506" width="50.7109375" style="15" customWidth="1"/>
    <col min="507" max="520" width="15.7109375" style="15" customWidth="1"/>
    <col min="521" max="760" width="9.140625" style="15"/>
    <col min="761" max="761" width="12.7109375" style="15" customWidth="1"/>
    <col min="762" max="762" width="50.7109375" style="15" customWidth="1"/>
    <col min="763" max="776" width="15.7109375" style="15" customWidth="1"/>
    <col min="777" max="1016" width="9.140625" style="15"/>
    <col min="1017" max="1017" width="12.7109375" style="15" customWidth="1"/>
    <col min="1018" max="1018" width="50.7109375" style="15" customWidth="1"/>
    <col min="1019" max="1032" width="15.7109375" style="15" customWidth="1"/>
    <col min="1033" max="1272" width="9.140625" style="15"/>
    <col min="1273" max="1273" width="12.7109375" style="15" customWidth="1"/>
    <col min="1274" max="1274" width="50.7109375" style="15" customWidth="1"/>
    <col min="1275" max="1288" width="15.7109375" style="15" customWidth="1"/>
    <col min="1289" max="1528" width="9.140625" style="15"/>
    <col min="1529" max="1529" width="12.7109375" style="15" customWidth="1"/>
    <col min="1530" max="1530" width="50.7109375" style="15" customWidth="1"/>
    <col min="1531" max="1544" width="15.7109375" style="15" customWidth="1"/>
    <col min="1545" max="1784" width="9.140625" style="15"/>
    <col min="1785" max="1785" width="12.7109375" style="15" customWidth="1"/>
    <col min="1786" max="1786" width="50.7109375" style="15" customWidth="1"/>
    <col min="1787" max="1800" width="15.7109375" style="15" customWidth="1"/>
    <col min="1801" max="2040" width="9.140625" style="15"/>
    <col min="2041" max="2041" width="12.7109375" style="15" customWidth="1"/>
    <col min="2042" max="2042" width="50.7109375" style="15" customWidth="1"/>
    <col min="2043" max="2056" width="15.7109375" style="15" customWidth="1"/>
    <col min="2057" max="2296" width="9.140625" style="15"/>
    <col min="2297" max="2297" width="12.7109375" style="15" customWidth="1"/>
    <col min="2298" max="2298" width="50.7109375" style="15" customWidth="1"/>
    <col min="2299" max="2312" width="15.7109375" style="15" customWidth="1"/>
    <col min="2313" max="2552" width="9.140625" style="15"/>
    <col min="2553" max="2553" width="12.7109375" style="15" customWidth="1"/>
    <col min="2554" max="2554" width="50.7109375" style="15" customWidth="1"/>
    <col min="2555" max="2568" width="15.7109375" style="15" customWidth="1"/>
    <col min="2569" max="2808" width="9.140625" style="15"/>
    <col min="2809" max="2809" width="12.7109375" style="15" customWidth="1"/>
    <col min="2810" max="2810" width="50.7109375" style="15" customWidth="1"/>
    <col min="2811" max="2824" width="15.7109375" style="15" customWidth="1"/>
    <col min="2825" max="3064" width="9.140625" style="15"/>
    <col min="3065" max="3065" width="12.7109375" style="15" customWidth="1"/>
    <col min="3066" max="3066" width="50.7109375" style="15" customWidth="1"/>
    <col min="3067" max="3080" width="15.7109375" style="15" customWidth="1"/>
    <col min="3081" max="3320" width="9.140625" style="15"/>
    <col min="3321" max="3321" width="12.7109375" style="15" customWidth="1"/>
    <col min="3322" max="3322" width="50.7109375" style="15" customWidth="1"/>
    <col min="3323" max="3336" width="15.7109375" style="15" customWidth="1"/>
    <col min="3337" max="3576" width="9.140625" style="15"/>
    <col min="3577" max="3577" width="12.7109375" style="15" customWidth="1"/>
    <col min="3578" max="3578" width="50.7109375" style="15" customWidth="1"/>
    <col min="3579" max="3592" width="15.7109375" style="15" customWidth="1"/>
    <col min="3593" max="3832" width="9.140625" style="15"/>
    <col min="3833" max="3833" width="12.7109375" style="15" customWidth="1"/>
    <col min="3834" max="3834" width="50.7109375" style="15" customWidth="1"/>
    <col min="3835" max="3848" width="15.7109375" style="15" customWidth="1"/>
    <col min="3849" max="4088" width="9.140625" style="15"/>
    <col min="4089" max="4089" width="12.7109375" style="15" customWidth="1"/>
    <col min="4090" max="4090" width="50.7109375" style="15" customWidth="1"/>
    <col min="4091" max="4104" width="15.7109375" style="15" customWidth="1"/>
    <col min="4105" max="4344" width="9.140625" style="15"/>
    <col min="4345" max="4345" width="12.7109375" style="15" customWidth="1"/>
    <col min="4346" max="4346" width="50.7109375" style="15" customWidth="1"/>
    <col min="4347" max="4360" width="15.7109375" style="15" customWidth="1"/>
    <col min="4361" max="4600" width="9.140625" style="15"/>
    <col min="4601" max="4601" width="12.7109375" style="15" customWidth="1"/>
    <col min="4602" max="4602" width="50.7109375" style="15" customWidth="1"/>
    <col min="4603" max="4616" width="15.7109375" style="15" customWidth="1"/>
    <col min="4617" max="4856" width="9.140625" style="15"/>
    <col min="4857" max="4857" width="12.7109375" style="15" customWidth="1"/>
    <col min="4858" max="4858" width="50.7109375" style="15" customWidth="1"/>
    <col min="4859" max="4872" width="15.7109375" style="15" customWidth="1"/>
    <col min="4873" max="5112" width="9.140625" style="15"/>
    <col min="5113" max="5113" width="12.7109375" style="15" customWidth="1"/>
    <col min="5114" max="5114" width="50.7109375" style="15" customWidth="1"/>
    <col min="5115" max="5128" width="15.7109375" style="15" customWidth="1"/>
    <col min="5129" max="5368" width="9.140625" style="15"/>
    <col min="5369" max="5369" width="12.7109375" style="15" customWidth="1"/>
    <col min="5370" max="5370" width="50.7109375" style="15" customWidth="1"/>
    <col min="5371" max="5384" width="15.7109375" style="15" customWidth="1"/>
    <col min="5385" max="5624" width="9.140625" style="15"/>
    <col min="5625" max="5625" width="12.7109375" style="15" customWidth="1"/>
    <col min="5626" max="5626" width="50.7109375" style="15" customWidth="1"/>
    <col min="5627" max="5640" width="15.7109375" style="15" customWidth="1"/>
    <col min="5641" max="5880" width="9.140625" style="15"/>
    <col min="5881" max="5881" width="12.7109375" style="15" customWidth="1"/>
    <col min="5882" max="5882" width="50.7109375" style="15" customWidth="1"/>
    <col min="5883" max="5896" width="15.7109375" style="15" customWidth="1"/>
    <col min="5897" max="6136" width="9.140625" style="15"/>
    <col min="6137" max="6137" width="12.7109375" style="15" customWidth="1"/>
    <col min="6138" max="6138" width="50.7109375" style="15" customWidth="1"/>
    <col min="6139" max="6152" width="15.7109375" style="15" customWidth="1"/>
    <col min="6153" max="6392" width="9.140625" style="15"/>
    <col min="6393" max="6393" width="12.7109375" style="15" customWidth="1"/>
    <col min="6394" max="6394" width="50.7109375" style="15" customWidth="1"/>
    <col min="6395" max="6408" width="15.7109375" style="15" customWidth="1"/>
    <col min="6409" max="6648" width="9.140625" style="15"/>
    <col min="6649" max="6649" width="12.7109375" style="15" customWidth="1"/>
    <col min="6650" max="6650" width="50.7109375" style="15" customWidth="1"/>
    <col min="6651" max="6664" width="15.7109375" style="15" customWidth="1"/>
    <col min="6665" max="6904" width="9.140625" style="15"/>
    <col min="6905" max="6905" width="12.7109375" style="15" customWidth="1"/>
    <col min="6906" max="6906" width="50.7109375" style="15" customWidth="1"/>
    <col min="6907" max="6920" width="15.7109375" style="15" customWidth="1"/>
    <col min="6921" max="7160" width="9.140625" style="15"/>
    <col min="7161" max="7161" width="12.7109375" style="15" customWidth="1"/>
    <col min="7162" max="7162" width="50.7109375" style="15" customWidth="1"/>
    <col min="7163" max="7176" width="15.7109375" style="15" customWidth="1"/>
    <col min="7177" max="7416" width="9.140625" style="15"/>
    <col min="7417" max="7417" width="12.7109375" style="15" customWidth="1"/>
    <col min="7418" max="7418" width="50.7109375" style="15" customWidth="1"/>
    <col min="7419" max="7432" width="15.7109375" style="15" customWidth="1"/>
    <col min="7433" max="7672" width="9.140625" style="15"/>
    <col min="7673" max="7673" width="12.7109375" style="15" customWidth="1"/>
    <col min="7674" max="7674" width="50.7109375" style="15" customWidth="1"/>
    <col min="7675" max="7688" width="15.7109375" style="15" customWidth="1"/>
    <col min="7689" max="7928" width="9.140625" style="15"/>
    <col min="7929" max="7929" width="12.7109375" style="15" customWidth="1"/>
    <col min="7930" max="7930" width="50.7109375" style="15" customWidth="1"/>
    <col min="7931" max="7944" width="15.7109375" style="15" customWidth="1"/>
    <col min="7945" max="8184" width="9.140625" style="15"/>
    <col min="8185" max="8185" width="12.7109375" style="15" customWidth="1"/>
    <col min="8186" max="8186" width="50.7109375" style="15" customWidth="1"/>
    <col min="8187" max="8200" width="15.7109375" style="15" customWidth="1"/>
    <col min="8201" max="8440" width="9.140625" style="15"/>
    <col min="8441" max="8441" width="12.7109375" style="15" customWidth="1"/>
    <col min="8442" max="8442" width="50.7109375" style="15" customWidth="1"/>
    <col min="8443" max="8456" width="15.7109375" style="15" customWidth="1"/>
    <col min="8457" max="8696" width="9.140625" style="15"/>
    <col min="8697" max="8697" width="12.7109375" style="15" customWidth="1"/>
    <col min="8698" max="8698" width="50.7109375" style="15" customWidth="1"/>
    <col min="8699" max="8712" width="15.7109375" style="15" customWidth="1"/>
    <col min="8713" max="8952" width="9.140625" style="15"/>
    <col min="8953" max="8953" width="12.7109375" style="15" customWidth="1"/>
    <col min="8954" max="8954" width="50.7109375" style="15" customWidth="1"/>
    <col min="8955" max="8968" width="15.7109375" style="15" customWidth="1"/>
    <col min="8969" max="9208" width="9.140625" style="15"/>
    <col min="9209" max="9209" width="12.7109375" style="15" customWidth="1"/>
    <col min="9210" max="9210" width="50.7109375" style="15" customWidth="1"/>
    <col min="9211" max="9224" width="15.7109375" style="15" customWidth="1"/>
    <col min="9225" max="9464" width="9.140625" style="15"/>
    <col min="9465" max="9465" width="12.7109375" style="15" customWidth="1"/>
    <col min="9466" max="9466" width="50.7109375" style="15" customWidth="1"/>
    <col min="9467" max="9480" width="15.7109375" style="15" customWidth="1"/>
    <col min="9481" max="9720" width="9.140625" style="15"/>
    <col min="9721" max="9721" width="12.7109375" style="15" customWidth="1"/>
    <col min="9722" max="9722" width="50.7109375" style="15" customWidth="1"/>
    <col min="9723" max="9736" width="15.7109375" style="15" customWidth="1"/>
    <col min="9737" max="9976" width="9.140625" style="15"/>
    <col min="9977" max="9977" width="12.7109375" style="15" customWidth="1"/>
    <col min="9978" max="9978" width="50.7109375" style="15" customWidth="1"/>
    <col min="9979" max="9992" width="15.7109375" style="15" customWidth="1"/>
    <col min="9993" max="10232" width="9.140625" style="15"/>
    <col min="10233" max="10233" width="12.7109375" style="15" customWidth="1"/>
    <col min="10234" max="10234" width="50.7109375" style="15" customWidth="1"/>
    <col min="10235" max="10248" width="15.7109375" style="15" customWidth="1"/>
    <col min="10249" max="10488" width="9.140625" style="15"/>
    <col min="10489" max="10489" width="12.7109375" style="15" customWidth="1"/>
    <col min="10490" max="10490" width="50.7109375" style="15" customWidth="1"/>
    <col min="10491" max="10504" width="15.7109375" style="15" customWidth="1"/>
    <col min="10505" max="10744" width="9.140625" style="15"/>
    <col min="10745" max="10745" width="12.7109375" style="15" customWidth="1"/>
    <col min="10746" max="10746" width="50.7109375" style="15" customWidth="1"/>
    <col min="10747" max="10760" width="15.7109375" style="15" customWidth="1"/>
    <col min="10761" max="11000" width="9.140625" style="15"/>
    <col min="11001" max="11001" width="12.7109375" style="15" customWidth="1"/>
    <col min="11002" max="11002" width="50.7109375" style="15" customWidth="1"/>
    <col min="11003" max="11016" width="15.7109375" style="15" customWidth="1"/>
    <col min="11017" max="11256" width="9.140625" style="15"/>
    <col min="11257" max="11257" width="12.7109375" style="15" customWidth="1"/>
    <col min="11258" max="11258" width="50.7109375" style="15" customWidth="1"/>
    <col min="11259" max="11272" width="15.7109375" style="15" customWidth="1"/>
    <col min="11273" max="11512" width="9.140625" style="15"/>
    <col min="11513" max="11513" width="12.7109375" style="15" customWidth="1"/>
    <col min="11514" max="11514" width="50.7109375" style="15" customWidth="1"/>
    <col min="11515" max="11528" width="15.7109375" style="15" customWidth="1"/>
    <col min="11529" max="11768" width="9.140625" style="15"/>
    <col min="11769" max="11769" width="12.7109375" style="15" customWidth="1"/>
    <col min="11770" max="11770" width="50.7109375" style="15" customWidth="1"/>
    <col min="11771" max="11784" width="15.7109375" style="15" customWidth="1"/>
    <col min="11785" max="12024" width="9.140625" style="15"/>
    <col min="12025" max="12025" width="12.7109375" style="15" customWidth="1"/>
    <col min="12026" max="12026" width="50.7109375" style="15" customWidth="1"/>
    <col min="12027" max="12040" width="15.7109375" style="15" customWidth="1"/>
    <col min="12041" max="12280" width="9.140625" style="15"/>
    <col min="12281" max="12281" width="12.7109375" style="15" customWidth="1"/>
    <col min="12282" max="12282" width="50.7109375" style="15" customWidth="1"/>
    <col min="12283" max="12296" width="15.7109375" style="15" customWidth="1"/>
    <col min="12297" max="12536" width="9.140625" style="15"/>
    <col min="12537" max="12537" width="12.7109375" style="15" customWidth="1"/>
    <col min="12538" max="12538" width="50.7109375" style="15" customWidth="1"/>
    <col min="12539" max="12552" width="15.7109375" style="15" customWidth="1"/>
    <col min="12553" max="12792" width="9.140625" style="15"/>
    <col min="12793" max="12793" width="12.7109375" style="15" customWidth="1"/>
    <col min="12794" max="12794" width="50.7109375" style="15" customWidth="1"/>
    <col min="12795" max="12808" width="15.7109375" style="15" customWidth="1"/>
    <col min="12809" max="13048" width="9.140625" style="15"/>
    <col min="13049" max="13049" width="12.7109375" style="15" customWidth="1"/>
    <col min="13050" max="13050" width="50.7109375" style="15" customWidth="1"/>
    <col min="13051" max="13064" width="15.7109375" style="15" customWidth="1"/>
    <col min="13065" max="13304" width="9.140625" style="15"/>
    <col min="13305" max="13305" width="12.7109375" style="15" customWidth="1"/>
    <col min="13306" max="13306" width="50.7109375" style="15" customWidth="1"/>
    <col min="13307" max="13320" width="15.7109375" style="15" customWidth="1"/>
    <col min="13321" max="13560" width="9.140625" style="15"/>
    <col min="13561" max="13561" width="12.7109375" style="15" customWidth="1"/>
    <col min="13562" max="13562" width="50.7109375" style="15" customWidth="1"/>
    <col min="13563" max="13576" width="15.7109375" style="15" customWidth="1"/>
    <col min="13577" max="13816" width="9.140625" style="15"/>
    <col min="13817" max="13817" width="12.7109375" style="15" customWidth="1"/>
    <col min="13818" max="13818" width="50.7109375" style="15" customWidth="1"/>
    <col min="13819" max="13832" width="15.7109375" style="15" customWidth="1"/>
    <col min="13833" max="14072" width="9.140625" style="15"/>
    <col min="14073" max="14073" width="12.7109375" style="15" customWidth="1"/>
    <col min="14074" max="14074" width="50.7109375" style="15" customWidth="1"/>
    <col min="14075" max="14088" width="15.7109375" style="15" customWidth="1"/>
    <col min="14089" max="14328" width="9.140625" style="15"/>
    <col min="14329" max="14329" width="12.7109375" style="15" customWidth="1"/>
    <col min="14330" max="14330" width="50.7109375" style="15" customWidth="1"/>
    <col min="14331" max="14344" width="15.7109375" style="15" customWidth="1"/>
    <col min="14345" max="14584" width="9.140625" style="15"/>
    <col min="14585" max="14585" width="12.7109375" style="15" customWidth="1"/>
    <col min="14586" max="14586" width="50.7109375" style="15" customWidth="1"/>
    <col min="14587" max="14600" width="15.7109375" style="15" customWidth="1"/>
    <col min="14601" max="14840" width="9.140625" style="15"/>
    <col min="14841" max="14841" width="12.7109375" style="15" customWidth="1"/>
    <col min="14842" max="14842" width="50.7109375" style="15" customWidth="1"/>
    <col min="14843" max="14856" width="15.7109375" style="15" customWidth="1"/>
    <col min="14857" max="15096" width="9.140625" style="15"/>
    <col min="15097" max="15097" width="12.7109375" style="15" customWidth="1"/>
    <col min="15098" max="15098" width="50.7109375" style="15" customWidth="1"/>
    <col min="15099" max="15112" width="15.7109375" style="15" customWidth="1"/>
    <col min="15113" max="15352" width="9.140625" style="15"/>
    <col min="15353" max="15353" width="12.7109375" style="15" customWidth="1"/>
    <col min="15354" max="15354" width="50.7109375" style="15" customWidth="1"/>
    <col min="15355" max="15368" width="15.7109375" style="15" customWidth="1"/>
    <col min="15369" max="15608" width="9.140625" style="15"/>
    <col min="15609" max="15609" width="12.7109375" style="15" customWidth="1"/>
    <col min="15610" max="15610" width="50.7109375" style="15" customWidth="1"/>
    <col min="15611" max="15624" width="15.7109375" style="15" customWidth="1"/>
    <col min="15625" max="15864" width="9.140625" style="15"/>
    <col min="15865" max="15865" width="12.7109375" style="15" customWidth="1"/>
    <col min="15866" max="15866" width="50.7109375" style="15" customWidth="1"/>
    <col min="15867" max="15880" width="15.7109375" style="15" customWidth="1"/>
    <col min="15881" max="16120" width="9.140625" style="15"/>
    <col min="16121" max="16121" width="12.7109375" style="15" customWidth="1"/>
    <col min="16122" max="16122" width="50.7109375" style="15" customWidth="1"/>
    <col min="16123" max="16136" width="15.7109375" style="15" customWidth="1"/>
    <col min="16137" max="16384" width="9.140625" style="15"/>
  </cols>
  <sheetData>
    <row r="2" spans="1:9" ht="15.75" x14ac:dyDescent="0.25">
      <c r="A2" s="82" t="s">
        <v>100</v>
      </c>
      <c r="B2" s="82"/>
      <c r="C2" s="82"/>
      <c r="D2" s="82"/>
      <c r="E2" s="82"/>
      <c r="F2" s="82"/>
      <c r="G2" s="82"/>
      <c r="H2" s="82"/>
    </row>
    <row r="3" spans="1:9" ht="23.25" customHeight="1" x14ac:dyDescent="0.25">
      <c r="A3" s="82" t="s">
        <v>77</v>
      </c>
      <c r="B3" s="82"/>
      <c r="C3" s="82"/>
      <c r="D3" s="82"/>
      <c r="E3" s="82"/>
      <c r="F3" s="82"/>
      <c r="G3" s="82"/>
      <c r="H3" s="82"/>
    </row>
    <row r="4" spans="1:9" ht="21.75" customHeight="1" x14ac:dyDescent="0.25">
      <c r="A4" s="82" t="s">
        <v>182</v>
      </c>
      <c r="B4" s="82"/>
      <c r="C4" s="82"/>
      <c r="D4" s="82"/>
      <c r="E4" s="82"/>
      <c r="F4" s="82"/>
      <c r="G4" s="82"/>
      <c r="H4" s="82"/>
    </row>
    <row r="5" spans="1:9" ht="15" x14ac:dyDescent="0.25">
      <c r="A5" s="23"/>
      <c r="B5" s="24"/>
      <c r="C5" s="25"/>
      <c r="D5" s="25"/>
      <c r="E5" s="25"/>
      <c r="F5" s="25"/>
      <c r="G5" s="25"/>
      <c r="H5" s="26" t="s">
        <v>72</v>
      </c>
    </row>
    <row r="6" spans="1:9" s="18" customFormat="1" ht="71.25" x14ac:dyDescent="0.2">
      <c r="A6" s="22" t="s">
        <v>101</v>
      </c>
      <c r="B6" s="22" t="s">
        <v>102</v>
      </c>
      <c r="C6" s="22" t="s">
        <v>103</v>
      </c>
      <c r="D6" s="22" t="s">
        <v>104</v>
      </c>
      <c r="E6" s="22" t="s">
        <v>105</v>
      </c>
      <c r="F6" s="22" t="s">
        <v>106</v>
      </c>
      <c r="G6" s="22" t="s">
        <v>107</v>
      </c>
      <c r="H6" s="22" t="s">
        <v>108</v>
      </c>
    </row>
    <row r="7" spans="1:9" ht="14.25" x14ac:dyDescent="0.2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</row>
    <row r="8" spans="1:9" ht="60" x14ac:dyDescent="0.2">
      <c r="A8" s="27" t="s">
        <v>109</v>
      </c>
      <c r="B8" s="28" t="s">
        <v>110</v>
      </c>
      <c r="C8" s="29">
        <v>415</v>
      </c>
      <c r="D8" s="29">
        <v>315</v>
      </c>
      <c r="E8" s="29">
        <v>2149.23873</v>
      </c>
      <c r="F8" s="30">
        <f t="shared" ref="F8:F31" si="0">C8-E8</f>
        <v>-1734.23873</v>
      </c>
      <c r="G8" s="30">
        <f t="shared" ref="G8:G31" si="1">D8-E8</f>
        <v>-1834.23873</v>
      </c>
      <c r="H8" s="30">
        <f t="shared" ref="H8:H31" si="2">IF(D8=0,0,(E8/D8)*100)</f>
        <v>682.29800952380947</v>
      </c>
      <c r="I8" s="19"/>
    </row>
    <row r="9" spans="1:9" ht="45" x14ac:dyDescent="0.2">
      <c r="A9" s="27" t="s">
        <v>111</v>
      </c>
      <c r="B9" s="28" t="s">
        <v>112</v>
      </c>
      <c r="C9" s="29">
        <v>200</v>
      </c>
      <c r="D9" s="29">
        <v>200</v>
      </c>
      <c r="E9" s="29">
        <v>496.99555999999995</v>
      </c>
      <c r="F9" s="30">
        <f t="shared" si="0"/>
        <v>-296.99555999999995</v>
      </c>
      <c r="G9" s="30">
        <f t="shared" si="1"/>
        <v>-296.99555999999995</v>
      </c>
      <c r="H9" s="30">
        <f t="shared" si="2"/>
        <v>248.49777999999998</v>
      </c>
      <c r="I9" s="19"/>
    </row>
    <row r="10" spans="1:9" ht="90" x14ac:dyDescent="0.2">
      <c r="A10" s="27" t="s">
        <v>183</v>
      </c>
      <c r="B10" s="28" t="s">
        <v>184</v>
      </c>
      <c r="C10" s="29">
        <v>883.30000000000007</v>
      </c>
      <c r="D10" s="29">
        <v>883.30000000000007</v>
      </c>
      <c r="E10" s="29">
        <v>0</v>
      </c>
      <c r="F10" s="30">
        <f t="shared" si="0"/>
        <v>883.30000000000007</v>
      </c>
      <c r="G10" s="30">
        <f t="shared" si="1"/>
        <v>883.30000000000007</v>
      </c>
      <c r="H10" s="30">
        <f t="shared" si="2"/>
        <v>0</v>
      </c>
      <c r="I10" s="19"/>
    </row>
    <row r="11" spans="1:9" ht="90" x14ac:dyDescent="0.2">
      <c r="A11" s="27" t="s">
        <v>185</v>
      </c>
      <c r="B11" s="28" t="s">
        <v>186</v>
      </c>
      <c r="C11" s="29">
        <v>883.30000000000007</v>
      </c>
      <c r="D11" s="29">
        <v>609.6</v>
      </c>
      <c r="E11" s="29">
        <v>0</v>
      </c>
      <c r="F11" s="30">
        <f t="shared" si="0"/>
        <v>883.30000000000007</v>
      </c>
      <c r="G11" s="30">
        <f t="shared" si="1"/>
        <v>609.6</v>
      </c>
      <c r="H11" s="30">
        <f t="shared" si="2"/>
        <v>0</v>
      </c>
      <c r="I11" s="19"/>
    </row>
    <row r="12" spans="1:9" ht="90" x14ac:dyDescent="0.2">
      <c r="A12" s="27" t="s">
        <v>187</v>
      </c>
      <c r="B12" s="28" t="s">
        <v>188</v>
      </c>
      <c r="C12" s="29">
        <v>1611.557</v>
      </c>
      <c r="D12" s="29">
        <v>1611.557</v>
      </c>
      <c r="E12" s="29">
        <v>1603.7924700000001</v>
      </c>
      <c r="F12" s="30">
        <f t="shared" si="0"/>
        <v>7.7645299999999224</v>
      </c>
      <c r="G12" s="30">
        <f t="shared" si="1"/>
        <v>7.7645299999999224</v>
      </c>
      <c r="H12" s="30">
        <f t="shared" si="2"/>
        <v>99.518196998306607</v>
      </c>
      <c r="I12" s="19"/>
    </row>
    <row r="13" spans="1:9" ht="90" x14ac:dyDescent="0.2">
      <c r="A13" s="27" t="s">
        <v>189</v>
      </c>
      <c r="B13" s="28" t="s">
        <v>190</v>
      </c>
      <c r="C13" s="29">
        <v>15032.1</v>
      </c>
      <c r="D13" s="29">
        <v>15032.1</v>
      </c>
      <c r="E13" s="29">
        <v>14622.11601</v>
      </c>
      <c r="F13" s="30">
        <f t="shared" si="0"/>
        <v>409.98399000000063</v>
      </c>
      <c r="G13" s="30">
        <f t="shared" si="1"/>
        <v>409.98399000000063</v>
      </c>
      <c r="H13" s="30">
        <f t="shared" si="2"/>
        <v>97.272610014568812</v>
      </c>
      <c r="I13" s="19"/>
    </row>
    <row r="14" spans="1:9" ht="90" x14ac:dyDescent="0.2">
      <c r="A14" s="27" t="s">
        <v>191</v>
      </c>
      <c r="B14" s="28" t="s">
        <v>192</v>
      </c>
      <c r="C14" s="29">
        <v>425.40000000000003</v>
      </c>
      <c r="D14" s="29">
        <v>425.40000000000003</v>
      </c>
      <c r="E14" s="29">
        <v>263.48343</v>
      </c>
      <c r="F14" s="30">
        <f t="shared" si="0"/>
        <v>161.91657000000004</v>
      </c>
      <c r="G14" s="30">
        <f t="shared" si="1"/>
        <v>161.91657000000004</v>
      </c>
      <c r="H14" s="30">
        <f t="shared" si="2"/>
        <v>61.937806770098724</v>
      </c>
      <c r="I14" s="19"/>
    </row>
    <row r="15" spans="1:9" ht="90" x14ac:dyDescent="0.2">
      <c r="A15" s="27" t="s">
        <v>193</v>
      </c>
      <c r="B15" s="28" t="s">
        <v>194</v>
      </c>
      <c r="C15" s="29">
        <v>1611.9</v>
      </c>
      <c r="D15" s="29">
        <v>1611.9</v>
      </c>
      <c r="E15" s="29">
        <v>1053.9337600000001</v>
      </c>
      <c r="F15" s="30">
        <f t="shared" si="0"/>
        <v>557.96623999999997</v>
      </c>
      <c r="G15" s="30">
        <f t="shared" si="1"/>
        <v>557.96623999999997</v>
      </c>
      <c r="H15" s="30">
        <f t="shared" si="2"/>
        <v>65.384562317761649</v>
      </c>
      <c r="I15" s="19"/>
    </row>
    <row r="16" spans="1:9" ht="15" x14ac:dyDescent="0.2">
      <c r="A16" s="27" t="s">
        <v>195</v>
      </c>
      <c r="B16" s="28" t="s">
        <v>196</v>
      </c>
      <c r="C16" s="29">
        <v>5062.6450000000004</v>
      </c>
      <c r="D16" s="29">
        <v>5062.6450000000004</v>
      </c>
      <c r="E16" s="29">
        <v>117.21615</v>
      </c>
      <c r="F16" s="30">
        <f t="shared" si="0"/>
        <v>4945.4288500000002</v>
      </c>
      <c r="G16" s="30">
        <f t="shared" si="1"/>
        <v>4945.4288500000002</v>
      </c>
      <c r="H16" s="30">
        <f t="shared" si="2"/>
        <v>2.3153144255621321</v>
      </c>
      <c r="I16" s="19"/>
    </row>
    <row r="17" spans="1:9" ht="60" x14ac:dyDescent="0.2">
      <c r="A17" s="27" t="s">
        <v>197</v>
      </c>
      <c r="B17" s="28" t="s">
        <v>198</v>
      </c>
      <c r="C17" s="29">
        <v>224</v>
      </c>
      <c r="D17" s="29">
        <v>224</v>
      </c>
      <c r="E17" s="29">
        <v>224</v>
      </c>
      <c r="F17" s="30">
        <f t="shared" si="0"/>
        <v>0</v>
      </c>
      <c r="G17" s="30">
        <f t="shared" si="1"/>
        <v>0</v>
      </c>
      <c r="H17" s="30">
        <f t="shared" si="2"/>
        <v>100</v>
      </c>
      <c r="I17" s="19"/>
    </row>
    <row r="18" spans="1:9" ht="60" x14ac:dyDescent="0.2">
      <c r="A18" s="27" t="s">
        <v>199</v>
      </c>
      <c r="B18" s="28" t="s">
        <v>200</v>
      </c>
      <c r="C18" s="29">
        <v>228.6</v>
      </c>
      <c r="D18" s="29">
        <v>228.6</v>
      </c>
      <c r="E18" s="29">
        <v>127.87650000000001</v>
      </c>
      <c r="F18" s="30">
        <f t="shared" si="0"/>
        <v>100.72349999999999</v>
      </c>
      <c r="G18" s="30">
        <f t="shared" si="1"/>
        <v>100.72349999999999</v>
      </c>
      <c r="H18" s="30">
        <f t="shared" si="2"/>
        <v>55.938976377952763</v>
      </c>
      <c r="I18" s="19"/>
    </row>
    <row r="19" spans="1:9" ht="15" x14ac:dyDescent="0.2">
      <c r="A19" s="27" t="s">
        <v>201</v>
      </c>
      <c r="B19" s="28" t="s">
        <v>202</v>
      </c>
      <c r="C19" s="29">
        <v>1047.548</v>
      </c>
      <c r="D19" s="29">
        <v>1047.548</v>
      </c>
      <c r="E19" s="29">
        <v>108.98396000000001</v>
      </c>
      <c r="F19" s="30">
        <f t="shared" si="0"/>
        <v>938.56403999999998</v>
      </c>
      <c r="G19" s="30">
        <f t="shared" si="1"/>
        <v>938.56403999999998</v>
      </c>
      <c r="H19" s="30">
        <f t="shared" si="2"/>
        <v>10.403719925005824</v>
      </c>
      <c r="I19" s="19"/>
    </row>
    <row r="20" spans="1:9" ht="15" x14ac:dyDescent="0.2">
      <c r="A20" s="27" t="s">
        <v>203</v>
      </c>
      <c r="B20" s="28" t="s">
        <v>204</v>
      </c>
      <c r="C20" s="29">
        <v>1421.491</v>
      </c>
      <c r="D20" s="29">
        <v>1421.491</v>
      </c>
      <c r="E20" s="29">
        <v>0</v>
      </c>
      <c r="F20" s="30">
        <f t="shared" si="0"/>
        <v>1421.491</v>
      </c>
      <c r="G20" s="30">
        <f t="shared" si="1"/>
        <v>1421.491</v>
      </c>
      <c r="H20" s="30">
        <f t="shared" si="2"/>
        <v>0</v>
      </c>
      <c r="I20" s="19"/>
    </row>
    <row r="21" spans="1:9" ht="15" x14ac:dyDescent="0.2">
      <c r="A21" s="27" t="s">
        <v>205</v>
      </c>
      <c r="B21" s="28"/>
      <c r="C21" s="29">
        <v>0</v>
      </c>
      <c r="D21" s="29">
        <v>0</v>
      </c>
      <c r="E21" s="29">
        <v>2927.1943499999998</v>
      </c>
      <c r="F21" s="30">
        <f t="shared" si="0"/>
        <v>-2927.1943499999998</v>
      </c>
      <c r="G21" s="30">
        <f t="shared" si="1"/>
        <v>-2927.1943499999998</v>
      </c>
      <c r="H21" s="30">
        <f t="shared" si="2"/>
        <v>0</v>
      </c>
      <c r="I21" s="19"/>
    </row>
    <row r="22" spans="1:9" ht="30" x14ac:dyDescent="0.2">
      <c r="A22" s="27" t="s">
        <v>147</v>
      </c>
      <c r="B22" s="28" t="s">
        <v>148</v>
      </c>
      <c r="C22" s="29">
        <v>0</v>
      </c>
      <c r="D22" s="29">
        <v>0</v>
      </c>
      <c r="E22" s="29">
        <v>15</v>
      </c>
      <c r="F22" s="30">
        <f t="shared" si="0"/>
        <v>-15</v>
      </c>
      <c r="G22" s="30">
        <f t="shared" si="1"/>
        <v>-15</v>
      </c>
      <c r="H22" s="30">
        <f t="shared" si="2"/>
        <v>0</v>
      </c>
      <c r="I22" s="19"/>
    </row>
    <row r="23" spans="1:9" ht="30" x14ac:dyDescent="0.2">
      <c r="A23" s="27" t="s">
        <v>149</v>
      </c>
      <c r="B23" s="28" t="s">
        <v>150</v>
      </c>
      <c r="C23" s="29">
        <v>1455.877</v>
      </c>
      <c r="D23" s="29">
        <v>1455.877</v>
      </c>
      <c r="E23" s="29">
        <v>1342.7942700000001</v>
      </c>
      <c r="F23" s="30">
        <f t="shared" si="0"/>
        <v>113.08272999999986</v>
      </c>
      <c r="G23" s="30">
        <f t="shared" si="1"/>
        <v>113.08272999999986</v>
      </c>
      <c r="H23" s="30">
        <f t="shared" si="2"/>
        <v>92.232672815079852</v>
      </c>
      <c r="I23" s="19"/>
    </row>
    <row r="24" spans="1:9" ht="15" x14ac:dyDescent="0.2">
      <c r="A24" s="27" t="s">
        <v>153</v>
      </c>
      <c r="B24" s="28" t="s">
        <v>154</v>
      </c>
      <c r="C24" s="29">
        <v>396.90000000000003</v>
      </c>
      <c r="D24" s="29">
        <v>396.90000000000003</v>
      </c>
      <c r="E24" s="29">
        <v>396.90000000000003</v>
      </c>
      <c r="F24" s="30">
        <f t="shared" si="0"/>
        <v>0</v>
      </c>
      <c r="G24" s="30">
        <f t="shared" si="1"/>
        <v>0</v>
      </c>
      <c r="H24" s="30">
        <f t="shared" si="2"/>
        <v>100</v>
      </c>
      <c r="I24" s="19"/>
    </row>
    <row r="25" spans="1:9" ht="15" x14ac:dyDescent="0.2">
      <c r="A25" s="27" t="s">
        <v>206</v>
      </c>
      <c r="B25" s="28" t="s">
        <v>207</v>
      </c>
      <c r="C25" s="29">
        <v>6651</v>
      </c>
      <c r="D25" s="29">
        <v>6651</v>
      </c>
      <c r="E25" s="29">
        <v>2851.5180799999998</v>
      </c>
      <c r="F25" s="30">
        <f t="shared" si="0"/>
        <v>3799.4819200000002</v>
      </c>
      <c r="G25" s="30">
        <f t="shared" si="1"/>
        <v>3799.4819200000002</v>
      </c>
      <c r="H25" s="30">
        <f t="shared" si="2"/>
        <v>42.873523981356179</v>
      </c>
      <c r="I25" s="19"/>
    </row>
    <row r="26" spans="1:9" ht="75" x14ac:dyDescent="0.2">
      <c r="A26" s="27" t="s">
        <v>208</v>
      </c>
      <c r="B26" s="28" t="s">
        <v>209</v>
      </c>
      <c r="C26" s="29">
        <v>209.43299999999999</v>
      </c>
      <c r="D26" s="29">
        <v>209.43299999999999</v>
      </c>
      <c r="E26" s="29">
        <v>209.43299999999999</v>
      </c>
      <c r="F26" s="30">
        <f t="shared" si="0"/>
        <v>0</v>
      </c>
      <c r="G26" s="30">
        <f t="shared" si="1"/>
        <v>0</v>
      </c>
      <c r="H26" s="30">
        <f t="shared" si="2"/>
        <v>100</v>
      </c>
      <c r="I26" s="19"/>
    </row>
    <row r="27" spans="1:9" ht="30" x14ac:dyDescent="0.2">
      <c r="A27" s="27" t="s">
        <v>210</v>
      </c>
      <c r="B27" s="28" t="s">
        <v>211</v>
      </c>
      <c r="C27" s="29">
        <v>41.677</v>
      </c>
      <c r="D27" s="29">
        <v>22.399000000000001</v>
      </c>
      <c r="E27" s="29">
        <v>0</v>
      </c>
      <c r="F27" s="30">
        <f t="shared" si="0"/>
        <v>41.677</v>
      </c>
      <c r="G27" s="30">
        <f t="shared" si="1"/>
        <v>22.399000000000001</v>
      </c>
      <c r="H27" s="30">
        <f t="shared" si="2"/>
        <v>0</v>
      </c>
      <c r="I27" s="19"/>
    </row>
    <row r="28" spans="1:9" ht="22.5" customHeight="1" x14ac:dyDescent="0.2">
      <c r="A28" s="27" t="s">
        <v>212</v>
      </c>
      <c r="B28" s="28" t="s">
        <v>70</v>
      </c>
      <c r="C28" s="29">
        <v>531</v>
      </c>
      <c r="D28" s="29">
        <v>531</v>
      </c>
      <c r="E28" s="29">
        <v>0</v>
      </c>
      <c r="F28" s="30">
        <f t="shared" si="0"/>
        <v>531</v>
      </c>
      <c r="G28" s="30">
        <f t="shared" si="1"/>
        <v>531</v>
      </c>
      <c r="H28" s="30">
        <f t="shared" si="2"/>
        <v>0</v>
      </c>
      <c r="I28" s="19"/>
    </row>
    <row r="29" spans="1:9" ht="32.25" customHeight="1" x14ac:dyDescent="0.2">
      <c r="A29" s="27" t="s">
        <v>173</v>
      </c>
      <c r="B29" s="28" t="s">
        <v>174</v>
      </c>
      <c r="C29" s="29">
        <v>0</v>
      </c>
      <c r="D29" s="29">
        <v>0</v>
      </c>
      <c r="E29" s="29">
        <v>125.069</v>
      </c>
      <c r="F29" s="30">
        <f t="shared" si="0"/>
        <v>-125.069</v>
      </c>
      <c r="G29" s="30">
        <f t="shared" si="1"/>
        <v>-125.069</v>
      </c>
      <c r="H29" s="30">
        <f t="shared" si="2"/>
        <v>0</v>
      </c>
      <c r="I29" s="19"/>
    </row>
    <row r="30" spans="1:9" ht="45" x14ac:dyDescent="0.2">
      <c r="A30" s="27" t="s">
        <v>175</v>
      </c>
      <c r="B30" s="28" t="s">
        <v>174</v>
      </c>
      <c r="C30" s="29">
        <v>655.43799999999999</v>
      </c>
      <c r="D30" s="29">
        <v>655.43799999999999</v>
      </c>
      <c r="E30" s="29">
        <v>115.438</v>
      </c>
      <c r="F30" s="30">
        <f t="shared" si="0"/>
        <v>540</v>
      </c>
      <c r="G30" s="30">
        <f t="shared" si="1"/>
        <v>540</v>
      </c>
      <c r="H30" s="30">
        <f t="shared" si="2"/>
        <v>17.612344722155264</v>
      </c>
      <c r="I30" s="19"/>
    </row>
    <row r="31" spans="1:9" ht="21.75" customHeight="1" x14ac:dyDescent="0.2">
      <c r="A31" s="31" t="s">
        <v>180</v>
      </c>
      <c r="B31" s="32" t="s">
        <v>181</v>
      </c>
      <c r="C31" s="33">
        <v>38988.166000000005</v>
      </c>
      <c r="D31" s="33">
        <v>38595.188000000002</v>
      </c>
      <c r="E31" s="33">
        <v>28750.983270000004</v>
      </c>
      <c r="F31" s="33">
        <f t="shared" si="0"/>
        <v>10237.18273</v>
      </c>
      <c r="G31" s="33">
        <f t="shared" si="1"/>
        <v>9844.2047299999977</v>
      </c>
      <c r="H31" s="33">
        <f t="shared" si="2"/>
        <v>74.493699240433813</v>
      </c>
      <c r="I31" s="19"/>
    </row>
    <row r="33" spans="1:8" x14ac:dyDescent="0.2">
      <c r="A33" s="20"/>
      <c r="B33" s="21"/>
      <c r="C33" s="19"/>
      <c r="D33" s="19"/>
      <c r="E33" s="19"/>
      <c r="F33" s="19"/>
      <c r="G33" s="19"/>
      <c r="H33" s="19"/>
    </row>
    <row r="41" spans="1:8" hidden="1" x14ac:dyDescent="0.2"/>
  </sheetData>
  <mergeCells count="3">
    <mergeCell ref="A2:H2"/>
    <mergeCell ref="A3:H3"/>
    <mergeCell ref="A4:H4"/>
  </mergeCells>
  <conditionalFormatting sqref="A8:A31">
    <cfRule type="expression" dxfId="47" priority="25" stopIfTrue="1">
      <formula>#REF!=1</formula>
    </cfRule>
    <cfRule type="expression" dxfId="46" priority="26" stopIfTrue="1">
      <formula>#REF!=2</formula>
    </cfRule>
    <cfRule type="expression" dxfId="45" priority="27" stopIfTrue="1">
      <formula>#REF!=3</formula>
    </cfRule>
  </conditionalFormatting>
  <conditionalFormatting sqref="B8:B31">
    <cfRule type="expression" dxfId="44" priority="28" stopIfTrue="1">
      <formula>#REF!=1</formula>
    </cfRule>
    <cfRule type="expression" dxfId="43" priority="29" stopIfTrue="1">
      <formula>#REF!=2</formula>
    </cfRule>
    <cfRule type="expression" dxfId="42" priority="30" stopIfTrue="1">
      <formula>#REF!=3</formula>
    </cfRule>
  </conditionalFormatting>
  <conditionalFormatting sqref="C8:C31">
    <cfRule type="expression" dxfId="41" priority="31" stopIfTrue="1">
      <formula>#REF!=1</formula>
    </cfRule>
    <cfRule type="expression" dxfId="40" priority="32" stopIfTrue="1">
      <formula>#REF!=2</formula>
    </cfRule>
    <cfRule type="expression" dxfId="39" priority="33" stopIfTrue="1">
      <formula>#REF!=3</formula>
    </cfRule>
  </conditionalFormatting>
  <conditionalFormatting sqref="D8:D31">
    <cfRule type="expression" dxfId="38" priority="34" stopIfTrue="1">
      <formula>#REF!=1</formula>
    </cfRule>
    <cfRule type="expression" dxfId="37" priority="35" stopIfTrue="1">
      <formula>#REF!=2</formula>
    </cfRule>
    <cfRule type="expression" dxfId="36" priority="36" stopIfTrue="1">
      <formula>#REF!=3</formula>
    </cfRule>
  </conditionalFormatting>
  <conditionalFormatting sqref="E8:E31">
    <cfRule type="expression" dxfId="35" priority="37" stopIfTrue="1">
      <formula>#REF!=1</formula>
    </cfRule>
    <cfRule type="expression" dxfId="34" priority="38" stopIfTrue="1">
      <formula>#REF!=2</formula>
    </cfRule>
    <cfRule type="expression" dxfId="33" priority="39" stopIfTrue="1">
      <formula>#REF!=3</formula>
    </cfRule>
  </conditionalFormatting>
  <conditionalFormatting sqref="F8:F31">
    <cfRule type="expression" dxfId="32" priority="40" stopIfTrue="1">
      <formula>#REF!=1</formula>
    </cfRule>
    <cfRule type="expression" dxfId="31" priority="41" stopIfTrue="1">
      <formula>#REF!=2</formula>
    </cfRule>
    <cfRule type="expression" dxfId="30" priority="42" stopIfTrue="1">
      <formula>#REF!=3</formula>
    </cfRule>
  </conditionalFormatting>
  <conditionalFormatting sqref="G8:G31">
    <cfRule type="expression" dxfId="29" priority="43" stopIfTrue="1">
      <formula>#REF!=1</formula>
    </cfRule>
    <cfRule type="expression" dxfId="28" priority="44" stopIfTrue="1">
      <formula>#REF!=2</formula>
    </cfRule>
    <cfRule type="expression" dxfId="27" priority="45" stopIfTrue="1">
      <formula>#REF!=3</formula>
    </cfRule>
  </conditionalFormatting>
  <conditionalFormatting sqref="H8:H31">
    <cfRule type="expression" dxfId="26" priority="46" stopIfTrue="1">
      <formula>#REF!=1</formula>
    </cfRule>
    <cfRule type="expression" dxfId="25" priority="47" stopIfTrue="1">
      <formula>#REF!=2</formula>
    </cfRule>
    <cfRule type="expression" dxfId="24" priority="48" stopIfTrue="1">
      <formula>#REF!=3</formula>
    </cfRule>
  </conditionalFormatting>
  <conditionalFormatting sqref="A33:A42">
    <cfRule type="expression" dxfId="23" priority="1" stopIfTrue="1">
      <formula>#REF!=1</formula>
    </cfRule>
    <cfRule type="expression" dxfId="22" priority="2" stopIfTrue="1">
      <formula>#REF!=2</formula>
    </cfRule>
    <cfRule type="expression" dxfId="21" priority="3" stopIfTrue="1">
      <formula>#REF!=3</formula>
    </cfRule>
  </conditionalFormatting>
  <conditionalFormatting sqref="B33:B42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#REF!=3</formula>
    </cfRule>
  </conditionalFormatting>
  <conditionalFormatting sqref="C33:C42">
    <cfRule type="expression" dxfId="17" priority="7" stopIfTrue="1">
      <formula>#REF!=1</formula>
    </cfRule>
    <cfRule type="expression" dxfId="16" priority="8" stopIfTrue="1">
      <formula>#REF!=2</formula>
    </cfRule>
    <cfRule type="expression" dxfId="15" priority="9" stopIfTrue="1">
      <formula>#REF!=3</formula>
    </cfRule>
  </conditionalFormatting>
  <conditionalFormatting sqref="D33:D42">
    <cfRule type="expression" dxfId="14" priority="10" stopIfTrue="1">
      <formula>#REF!=1</formula>
    </cfRule>
    <cfRule type="expression" dxfId="13" priority="11" stopIfTrue="1">
      <formula>#REF!=2</formula>
    </cfRule>
    <cfRule type="expression" dxfId="12" priority="12" stopIfTrue="1">
      <formula>#REF!=3</formula>
    </cfRule>
  </conditionalFormatting>
  <conditionalFormatting sqref="E33:E42">
    <cfRule type="expression" dxfId="11" priority="13" stopIfTrue="1">
      <formula>#REF!=1</formula>
    </cfRule>
    <cfRule type="expression" dxfId="10" priority="14" stopIfTrue="1">
      <formula>#REF!=2</formula>
    </cfRule>
    <cfRule type="expression" dxfId="9" priority="15" stopIfTrue="1">
      <formula>#REF!=3</formula>
    </cfRule>
  </conditionalFormatting>
  <conditionalFormatting sqref="F33:F42">
    <cfRule type="expression" dxfId="8" priority="16" stopIfTrue="1">
      <formula>#REF!=1</formula>
    </cfRule>
    <cfRule type="expression" dxfId="7" priority="17" stopIfTrue="1">
      <formula>#REF!=2</formula>
    </cfRule>
    <cfRule type="expression" dxfId="6" priority="18" stopIfTrue="1">
      <formula>#REF!=3</formula>
    </cfRule>
  </conditionalFormatting>
  <conditionalFormatting sqref="G33:G42">
    <cfRule type="expression" dxfId="5" priority="19" stopIfTrue="1">
      <formula>#REF!=1</formula>
    </cfRule>
    <cfRule type="expression" dxfId="4" priority="20" stopIfTrue="1">
      <formula>#REF!=2</formula>
    </cfRule>
    <cfRule type="expression" dxfId="3" priority="21" stopIfTrue="1">
      <formula>#REF!=3</formula>
    </cfRule>
  </conditionalFormatting>
  <conditionalFormatting sqref="H33:H42">
    <cfRule type="expression" dxfId="2" priority="22" stopIfTrue="1">
      <formula>#REF!=1</formula>
    </cfRule>
    <cfRule type="expression" dxfId="1" priority="23" stopIfTrue="1">
      <formula>#REF!=2</formula>
    </cfRule>
    <cfRule type="expression" dxfId="0" priority="24" stopIfTrue="1">
      <formula>#REF!=3</formula>
    </cfRule>
  </conditionalFormatting>
  <pageMargins left="0.32" right="0.33" top="0.39370078740157499" bottom="0.39370078740157499" header="0" footer="0"/>
  <pageSetup paperSize="9" scale="61" fitToHeight="50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F4EA-F2D7-49B5-824E-CA614C3138DC}">
  <dimension ref="A2:J39"/>
  <sheetViews>
    <sheetView workbookViewId="0">
      <selection activeCell="G5" sqref="G5"/>
    </sheetView>
  </sheetViews>
  <sheetFormatPr defaultRowHeight="12.75" x14ac:dyDescent="0.2"/>
  <cols>
    <col min="1" max="1" width="0.140625" style="39" customWidth="1"/>
    <col min="2" max="2" width="11.5703125" style="63" customWidth="1"/>
    <col min="3" max="3" width="54.85546875" style="39" customWidth="1"/>
    <col min="4" max="4" width="16.140625" style="63" customWidth="1"/>
    <col min="5" max="5" width="16.5703125" style="63" customWidth="1"/>
    <col min="6" max="6" width="14.5703125" style="63" customWidth="1"/>
    <col min="7" max="7" width="14.7109375" style="63" customWidth="1"/>
    <col min="8" max="8" width="7.42578125" style="39" customWidth="1"/>
    <col min="9" max="16384" width="9.140625" style="39"/>
  </cols>
  <sheetData>
    <row r="2" spans="1:10" ht="15.75" x14ac:dyDescent="0.25">
      <c r="A2" s="37"/>
      <c r="B2" s="84" t="s">
        <v>213</v>
      </c>
      <c r="C2" s="84"/>
      <c r="D2" s="84"/>
      <c r="E2" s="84"/>
      <c r="F2" s="84"/>
      <c r="G2" s="84"/>
      <c r="H2" s="38"/>
      <c r="I2" s="38"/>
      <c r="J2" s="38"/>
    </row>
    <row r="3" spans="1:10" ht="15.75" x14ac:dyDescent="0.25">
      <c r="A3" s="37"/>
      <c r="B3" s="84" t="s">
        <v>214</v>
      </c>
      <c r="C3" s="84"/>
      <c r="D3" s="84"/>
      <c r="E3" s="84"/>
      <c r="F3" s="84"/>
      <c r="G3" s="84"/>
      <c r="H3" s="38"/>
      <c r="I3" s="38"/>
      <c r="J3" s="38"/>
    </row>
    <row r="4" spans="1:10" ht="15.75" x14ac:dyDescent="0.25">
      <c r="A4" s="40"/>
      <c r="B4" s="41"/>
      <c r="C4" s="40"/>
      <c r="D4" s="41"/>
      <c r="E4" s="42"/>
      <c r="F4" s="41"/>
      <c r="G4" s="42" t="s">
        <v>72</v>
      </c>
    </row>
    <row r="5" spans="1:10" ht="68.25" customHeight="1" x14ac:dyDescent="0.25">
      <c r="A5" s="43"/>
      <c r="B5" s="44" t="s">
        <v>0</v>
      </c>
      <c r="C5" s="44" t="s">
        <v>1</v>
      </c>
      <c r="D5" s="45" t="s">
        <v>216</v>
      </c>
      <c r="E5" s="45" t="s">
        <v>247</v>
      </c>
      <c r="F5" s="45" t="s">
        <v>217</v>
      </c>
      <c r="G5" s="45" t="s">
        <v>73</v>
      </c>
    </row>
    <row r="6" spans="1:10" ht="15" x14ac:dyDescent="0.25">
      <c r="A6" s="43"/>
      <c r="B6" s="46">
        <v>10000000</v>
      </c>
      <c r="C6" s="47" t="s">
        <v>218</v>
      </c>
      <c r="D6" s="48">
        <f>D7+D11+D12+D10</f>
        <v>62146.1</v>
      </c>
      <c r="E6" s="48">
        <f>E7+E11+E12+E10</f>
        <v>77183.200000000012</v>
      </c>
      <c r="F6" s="48">
        <f t="shared" ref="F6:F37" si="0">E6-D6</f>
        <v>15037.100000000013</v>
      </c>
      <c r="G6" s="48">
        <f t="shared" ref="G6:G37" si="1">IF(D6=0,0,E6/D6*100)</f>
        <v>124.19636952278586</v>
      </c>
      <c r="H6" s="49"/>
    </row>
    <row r="7" spans="1:10" ht="29.25" x14ac:dyDescent="0.25">
      <c r="A7" s="43"/>
      <c r="B7" s="50">
        <v>11000000</v>
      </c>
      <c r="C7" s="51" t="s">
        <v>219</v>
      </c>
      <c r="D7" s="52">
        <f>D8+D9</f>
        <v>25813.200000000001</v>
      </c>
      <c r="E7" s="52">
        <f>E8+E9</f>
        <v>29377.100000000002</v>
      </c>
      <c r="F7" s="53">
        <f t="shared" si="0"/>
        <v>3563.9000000000015</v>
      </c>
      <c r="G7" s="53">
        <f t="shared" si="1"/>
        <v>113.80650209970094</v>
      </c>
      <c r="H7" s="49"/>
    </row>
    <row r="8" spans="1:10" ht="15" x14ac:dyDescent="0.25">
      <c r="A8" s="43"/>
      <c r="B8" s="54">
        <v>11010000</v>
      </c>
      <c r="C8" s="55" t="s">
        <v>9</v>
      </c>
      <c r="D8" s="56">
        <v>25432.5</v>
      </c>
      <c r="E8" s="56">
        <v>29217.4</v>
      </c>
      <c r="F8" s="57">
        <f t="shared" si="0"/>
        <v>3784.9000000000015</v>
      </c>
      <c r="G8" s="57">
        <f t="shared" si="1"/>
        <v>114.88213899537993</v>
      </c>
    </row>
    <row r="9" spans="1:10" s="58" customFormat="1" ht="15" x14ac:dyDescent="0.25">
      <c r="A9" s="43"/>
      <c r="B9" s="54">
        <v>11020000</v>
      </c>
      <c r="C9" s="55" t="s">
        <v>220</v>
      </c>
      <c r="D9" s="56">
        <v>380.7</v>
      </c>
      <c r="E9" s="56">
        <v>159.69999999999999</v>
      </c>
      <c r="F9" s="57">
        <f t="shared" si="0"/>
        <v>-221</v>
      </c>
      <c r="G9" s="57">
        <f t="shared" si="1"/>
        <v>41.949041239821376</v>
      </c>
    </row>
    <row r="10" spans="1:10" s="58" customFormat="1" ht="34.5" customHeight="1" x14ac:dyDescent="0.25">
      <c r="A10" s="43"/>
      <c r="B10" s="50">
        <v>13000000</v>
      </c>
      <c r="C10" s="51" t="s">
        <v>16</v>
      </c>
      <c r="D10" s="52">
        <v>0.7</v>
      </c>
      <c r="E10" s="52">
        <v>1.1000000000000001</v>
      </c>
      <c r="F10" s="53">
        <f t="shared" si="0"/>
        <v>0.40000000000000013</v>
      </c>
      <c r="G10" s="53">
        <f t="shared" si="1"/>
        <v>157.14285714285717</v>
      </c>
    </row>
    <row r="11" spans="1:10" s="58" customFormat="1" ht="29.25" x14ac:dyDescent="0.25">
      <c r="A11" s="43"/>
      <c r="B11" s="50">
        <v>14000000</v>
      </c>
      <c r="C11" s="51" t="s">
        <v>221</v>
      </c>
      <c r="D11" s="52">
        <v>9451.7000000000007</v>
      </c>
      <c r="E11" s="52">
        <v>14180.1</v>
      </c>
      <c r="F11" s="53">
        <f t="shared" si="0"/>
        <v>4728.3999999999996</v>
      </c>
      <c r="G11" s="53">
        <f t="shared" si="1"/>
        <v>150.02697927356982</v>
      </c>
    </row>
    <row r="12" spans="1:10" ht="45.75" customHeight="1" x14ac:dyDescent="0.25">
      <c r="A12" s="43"/>
      <c r="B12" s="59">
        <v>18000000</v>
      </c>
      <c r="C12" s="60" t="s">
        <v>26</v>
      </c>
      <c r="D12" s="52">
        <f>D13+D14</f>
        <v>26880.5</v>
      </c>
      <c r="E12" s="52">
        <f>E13+E14</f>
        <v>33624.9</v>
      </c>
      <c r="F12" s="52">
        <f t="shared" ref="F12" si="2">F13+F14</f>
        <v>6744.4000000000024</v>
      </c>
      <c r="G12" s="52">
        <f t="shared" si="1"/>
        <v>125.09030709994234</v>
      </c>
    </row>
    <row r="13" spans="1:10" ht="18" customHeight="1" x14ac:dyDescent="0.25">
      <c r="A13" s="43"/>
      <c r="B13" s="54">
        <v>18010000</v>
      </c>
      <c r="C13" s="55" t="s">
        <v>27</v>
      </c>
      <c r="D13" s="56">
        <v>6654.7</v>
      </c>
      <c r="E13" s="56">
        <v>11079</v>
      </c>
      <c r="F13" s="57">
        <f>E13-D13</f>
        <v>4424.3</v>
      </c>
      <c r="G13" s="57">
        <f t="shared" si="1"/>
        <v>166.48383849008971</v>
      </c>
    </row>
    <row r="14" spans="1:10" ht="15" x14ac:dyDescent="0.25">
      <c r="A14" s="43"/>
      <c r="B14" s="54">
        <v>18050000</v>
      </c>
      <c r="C14" s="55" t="s">
        <v>222</v>
      </c>
      <c r="D14" s="56">
        <v>20225.8</v>
      </c>
      <c r="E14" s="56">
        <v>22545.9</v>
      </c>
      <c r="F14" s="57">
        <f>E14-D14</f>
        <v>2320.1000000000022</v>
      </c>
      <c r="G14" s="57">
        <f t="shared" si="1"/>
        <v>111.47099249473446</v>
      </c>
    </row>
    <row r="15" spans="1:10" ht="13.5" customHeight="1" x14ac:dyDescent="0.25">
      <c r="A15" s="43"/>
      <c r="B15" s="46">
        <v>20000000</v>
      </c>
      <c r="C15" s="47" t="s">
        <v>223</v>
      </c>
      <c r="D15" s="48">
        <f>D21+D16+D17+D18+D19+D20</f>
        <v>7022.6000000000013</v>
      </c>
      <c r="E15" s="48">
        <f>E21+E16+E17+E18+E19+E20</f>
        <v>4028.2999999999997</v>
      </c>
      <c r="F15" s="48">
        <f t="shared" ref="F15" si="3">F21+F16+F17+F18+F19</f>
        <v>-2997.8</v>
      </c>
      <c r="G15" s="48">
        <f t="shared" si="1"/>
        <v>57.361945718110086</v>
      </c>
      <c r="H15" s="49"/>
    </row>
    <row r="16" spans="1:10" ht="87.75" customHeight="1" x14ac:dyDescent="0.25">
      <c r="A16" s="43"/>
      <c r="B16" s="50">
        <v>21010000</v>
      </c>
      <c r="C16" s="51" t="s">
        <v>224</v>
      </c>
      <c r="D16" s="52">
        <v>0.6</v>
      </c>
      <c r="E16" s="52">
        <v>4.5999999999999996</v>
      </c>
      <c r="F16" s="53">
        <f t="shared" si="0"/>
        <v>3.9999999999999996</v>
      </c>
      <c r="G16" s="53">
        <f t="shared" si="1"/>
        <v>766.66666666666663</v>
      </c>
    </row>
    <row r="17" spans="1:7" ht="17.25" customHeight="1" x14ac:dyDescent="0.25">
      <c r="A17" s="43"/>
      <c r="B17" s="50">
        <v>21080000</v>
      </c>
      <c r="C17" s="51" t="s">
        <v>225</v>
      </c>
      <c r="D17" s="52">
        <v>286.2</v>
      </c>
      <c r="E17" s="52">
        <v>264.60000000000002</v>
      </c>
      <c r="F17" s="53">
        <f t="shared" si="0"/>
        <v>-21.599999999999966</v>
      </c>
      <c r="G17" s="53">
        <f t="shared" si="1"/>
        <v>92.452830188679258</v>
      </c>
    </row>
    <row r="18" spans="1:7" ht="17.25" customHeight="1" x14ac:dyDescent="0.25">
      <c r="A18" s="43"/>
      <c r="B18" s="50">
        <v>22010000</v>
      </c>
      <c r="C18" s="51" t="s">
        <v>50</v>
      </c>
      <c r="D18" s="52">
        <v>1104.8</v>
      </c>
      <c r="E18" s="52">
        <v>1000.2</v>
      </c>
      <c r="F18" s="53">
        <f t="shared" si="0"/>
        <v>-104.59999999999991</v>
      </c>
      <c r="G18" s="53">
        <f t="shared" si="1"/>
        <v>90.532223026792195</v>
      </c>
    </row>
    <row r="19" spans="1:7" ht="16.5" customHeight="1" x14ac:dyDescent="0.25">
      <c r="A19" s="43"/>
      <c r="B19" s="50">
        <v>22090000</v>
      </c>
      <c r="C19" s="51" t="s">
        <v>226</v>
      </c>
      <c r="D19" s="52">
        <v>20.100000000000001</v>
      </c>
      <c r="E19" s="52">
        <v>24.8</v>
      </c>
      <c r="F19" s="53">
        <f t="shared" si="0"/>
        <v>4.6999999999999993</v>
      </c>
      <c r="G19" s="53">
        <f t="shared" si="1"/>
        <v>123.38308457711442</v>
      </c>
    </row>
    <row r="20" spans="1:7" ht="84" customHeight="1" x14ac:dyDescent="0.25">
      <c r="A20" s="43"/>
      <c r="B20" s="6">
        <v>22130000</v>
      </c>
      <c r="C20" s="12" t="s">
        <v>56</v>
      </c>
      <c r="D20" s="52">
        <v>3.1</v>
      </c>
      <c r="E20" s="52">
        <v>6.6</v>
      </c>
      <c r="F20" s="53">
        <f t="shared" si="0"/>
        <v>3.4999999999999996</v>
      </c>
      <c r="G20" s="53">
        <f t="shared" si="1"/>
        <v>212.90322580645159</v>
      </c>
    </row>
    <row r="21" spans="1:7" ht="15" customHeight="1" x14ac:dyDescent="0.25">
      <c r="A21" s="43"/>
      <c r="B21" s="50">
        <v>24060000</v>
      </c>
      <c r="C21" s="51" t="s">
        <v>225</v>
      </c>
      <c r="D21" s="52">
        <v>5607.8</v>
      </c>
      <c r="E21" s="52">
        <v>2727.5</v>
      </c>
      <c r="F21" s="53">
        <f t="shared" si="0"/>
        <v>-2880.3</v>
      </c>
      <c r="G21" s="53">
        <f t="shared" si="1"/>
        <v>48.637611897713896</v>
      </c>
    </row>
    <row r="22" spans="1:7" ht="15" customHeight="1" x14ac:dyDescent="0.25">
      <c r="A22" s="43"/>
      <c r="B22" s="50">
        <v>30000000</v>
      </c>
      <c r="C22" s="51" t="s">
        <v>96</v>
      </c>
      <c r="D22" s="52">
        <v>0</v>
      </c>
      <c r="E22" s="52">
        <v>0</v>
      </c>
      <c r="F22" s="53">
        <f t="shared" si="0"/>
        <v>0</v>
      </c>
      <c r="G22" s="53">
        <f t="shared" si="1"/>
        <v>0</v>
      </c>
    </row>
    <row r="23" spans="1:7" ht="15" x14ac:dyDescent="0.25">
      <c r="A23" s="43"/>
      <c r="B23" s="46">
        <v>40000000</v>
      </c>
      <c r="C23" s="47" t="s">
        <v>227</v>
      </c>
      <c r="D23" s="48">
        <f>SUM(D24:D35)</f>
        <v>71220.5</v>
      </c>
      <c r="E23" s="48">
        <f>SUM(E24:E35)</f>
        <v>66722.8</v>
      </c>
      <c r="F23" s="48">
        <f t="shared" si="0"/>
        <v>-4497.6999999999971</v>
      </c>
      <c r="G23" s="48">
        <f t="shared" si="1"/>
        <v>93.684823891997397</v>
      </c>
    </row>
    <row r="24" spans="1:7" ht="15" x14ac:dyDescent="0.25">
      <c r="A24" s="43"/>
      <c r="B24" s="54">
        <v>41020100</v>
      </c>
      <c r="C24" s="55" t="s">
        <v>61</v>
      </c>
      <c r="D24" s="56">
        <v>3660.6</v>
      </c>
      <c r="E24" s="56">
        <v>8817</v>
      </c>
      <c r="F24" s="57">
        <f t="shared" si="0"/>
        <v>5156.3999999999996</v>
      </c>
      <c r="G24" s="57">
        <f t="shared" si="1"/>
        <v>240.86215374528766</v>
      </c>
    </row>
    <row r="25" spans="1:7" ht="81.75" customHeight="1" x14ac:dyDescent="0.25">
      <c r="A25" s="43"/>
      <c r="B25" s="61">
        <v>41021400</v>
      </c>
      <c r="C25" s="55" t="s">
        <v>228</v>
      </c>
      <c r="D25" s="56">
        <v>4414.7</v>
      </c>
      <c r="E25" s="56">
        <v>12019.8</v>
      </c>
      <c r="F25" s="57">
        <f t="shared" si="0"/>
        <v>7605.0999999999995</v>
      </c>
      <c r="G25" s="57">
        <f t="shared" si="1"/>
        <v>272.26765125603094</v>
      </c>
    </row>
    <row r="26" spans="1:7" ht="48" customHeight="1" x14ac:dyDescent="0.25">
      <c r="A26" s="43"/>
      <c r="B26" s="7">
        <v>41032800</v>
      </c>
      <c r="C26" s="13" t="s">
        <v>229</v>
      </c>
      <c r="D26" s="56">
        <v>35689</v>
      </c>
      <c r="E26" s="56">
        <v>15032.1</v>
      </c>
      <c r="F26" s="57">
        <f t="shared" si="0"/>
        <v>-20656.900000000001</v>
      </c>
      <c r="G26" s="57">
        <f t="shared" si="1"/>
        <v>42.119700748129681</v>
      </c>
    </row>
    <row r="27" spans="1:7" ht="31.5" customHeight="1" x14ac:dyDescent="0.25">
      <c r="A27" s="43"/>
      <c r="B27" s="54">
        <v>41033900</v>
      </c>
      <c r="C27" s="55" t="s">
        <v>65</v>
      </c>
      <c r="D27" s="56">
        <v>26529.5</v>
      </c>
      <c r="E27" s="56">
        <v>28333</v>
      </c>
      <c r="F27" s="57">
        <f t="shared" si="0"/>
        <v>1803.5</v>
      </c>
      <c r="G27" s="57">
        <f t="shared" si="1"/>
        <v>106.79809268927043</v>
      </c>
    </row>
    <row r="28" spans="1:7" ht="0.75" customHeight="1" x14ac:dyDescent="0.25">
      <c r="A28" s="43"/>
      <c r="B28" s="54">
        <v>41040400</v>
      </c>
      <c r="C28" s="55" t="s">
        <v>170</v>
      </c>
      <c r="D28" s="56">
        <v>0</v>
      </c>
      <c r="E28" s="56"/>
      <c r="F28" s="57">
        <f t="shared" ref="F28:F30" si="4">E28-D28</f>
        <v>0</v>
      </c>
      <c r="G28" s="57">
        <f t="shared" ref="G28:G30" si="5">IF(D28=0,0,E28/D28*100)</f>
        <v>0</v>
      </c>
    </row>
    <row r="29" spans="1:7" ht="48" customHeight="1" x14ac:dyDescent="0.25">
      <c r="A29" s="43"/>
      <c r="B29" s="54">
        <v>41035400</v>
      </c>
      <c r="C29" s="13" t="s">
        <v>66</v>
      </c>
      <c r="D29" s="56">
        <v>0</v>
      </c>
      <c r="E29" s="56">
        <v>123</v>
      </c>
      <c r="F29" s="57">
        <f t="shared" si="4"/>
        <v>123</v>
      </c>
      <c r="G29" s="57">
        <f t="shared" si="5"/>
        <v>0</v>
      </c>
    </row>
    <row r="30" spans="1:7" ht="66" customHeight="1" x14ac:dyDescent="0.25">
      <c r="A30" s="43"/>
      <c r="B30" s="54">
        <v>41036000</v>
      </c>
      <c r="C30" s="13" t="s">
        <v>67</v>
      </c>
      <c r="D30" s="56">
        <v>0</v>
      </c>
      <c r="E30" s="56">
        <v>143.19999999999999</v>
      </c>
      <c r="F30" s="57">
        <f t="shared" si="4"/>
        <v>143.19999999999999</v>
      </c>
      <c r="G30" s="57">
        <f t="shared" si="5"/>
        <v>0</v>
      </c>
    </row>
    <row r="31" spans="1:7" ht="49.5" customHeight="1" x14ac:dyDescent="0.25">
      <c r="A31" s="43"/>
      <c r="B31" s="54">
        <v>41036300</v>
      </c>
      <c r="C31" s="13" t="s">
        <v>68</v>
      </c>
      <c r="D31" s="56">
        <v>0</v>
      </c>
      <c r="E31" s="56">
        <v>1931.7</v>
      </c>
      <c r="F31" s="57">
        <f t="shared" ref="F31:F32" si="6">E31-D31</f>
        <v>1931.7</v>
      </c>
      <c r="G31" s="57">
        <f t="shared" ref="G31:G32" si="7">IF(D31=0,0,E31/D31*100)</f>
        <v>0</v>
      </c>
    </row>
    <row r="32" spans="1:7" ht="21.75" customHeight="1" x14ac:dyDescent="0.25">
      <c r="A32" s="43"/>
      <c r="B32" s="54">
        <v>41053900</v>
      </c>
      <c r="C32" s="55" t="s">
        <v>70</v>
      </c>
      <c r="D32" s="57">
        <v>0</v>
      </c>
      <c r="E32" s="57">
        <v>0</v>
      </c>
      <c r="F32" s="57">
        <f t="shared" si="6"/>
        <v>0</v>
      </c>
      <c r="G32" s="57">
        <f t="shared" si="7"/>
        <v>0</v>
      </c>
    </row>
    <row r="33" spans="1:7" ht="63" customHeight="1" x14ac:dyDescent="0.25">
      <c r="A33" s="43"/>
      <c r="B33" s="7">
        <v>41051700</v>
      </c>
      <c r="C33" s="13" t="s">
        <v>230</v>
      </c>
      <c r="D33" s="56">
        <v>926.7</v>
      </c>
      <c r="E33" s="56">
        <v>0</v>
      </c>
      <c r="F33" s="57">
        <f t="shared" si="0"/>
        <v>-926.7</v>
      </c>
      <c r="G33" s="57">
        <f t="shared" si="1"/>
        <v>0</v>
      </c>
    </row>
    <row r="34" spans="1:7" ht="63" customHeight="1" x14ac:dyDescent="0.25">
      <c r="A34" s="43"/>
      <c r="B34" s="7">
        <v>41057900</v>
      </c>
      <c r="C34" s="13" t="s">
        <v>71</v>
      </c>
      <c r="D34" s="56">
        <v>0</v>
      </c>
      <c r="E34" s="56">
        <v>138.69999999999999</v>
      </c>
      <c r="F34" s="57">
        <f t="shared" ref="F34" si="8">E34-D34</f>
        <v>138.69999999999999</v>
      </c>
      <c r="G34" s="57">
        <f t="shared" ref="G34" si="9">IF(D34=0,0,E34/D34*100)</f>
        <v>0</v>
      </c>
    </row>
    <row r="35" spans="1:7" ht="93" customHeight="1" x14ac:dyDescent="0.25">
      <c r="A35" s="43"/>
      <c r="B35" s="7">
        <v>41059300</v>
      </c>
      <c r="C35" s="13" t="s">
        <v>79</v>
      </c>
      <c r="D35" s="57">
        <v>0</v>
      </c>
      <c r="E35" s="57">
        <v>184.3</v>
      </c>
      <c r="F35" s="57">
        <f t="shared" si="0"/>
        <v>184.3</v>
      </c>
      <c r="G35" s="57">
        <f t="shared" si="1"/>
        <v>0</v>
      </c>
    </row>
    <row r="36" spans="1:7" ht="15" x14ac:dyDescent="0.25">
      <c r="A36" s="85" t="s">
        <v>74</v>
      </c>
      <c r="B36" s="86"/>
      <c r="C36" s="86"/>
      <c r="D36" s="62">
        <f>D6+D15</f>
        <v>69168.7</v>
      </c>
      <c r="E36" s="62">
        <f>E6+E15</f>
        <v>81211.500000000015</v>
      </c>
      <c r="F36" s="62">
        <f t="shared" si="0"/>
        <v>12042.800000000017</v>
      </c>
      <c r="G36" s="62">
        <f t="shared" si="1"/>
        <v>117.41076527388836</v>
      </c>
    </row>
    <row r="37" spans="1:7" ht="15" x14ac:dyDescent="0.25">
      <c r="A37" s="85" t="s">
        <v>231</v>
      </c>
      <c r="B37" s="86"/>
      <c r="C37" s="86"/>
      <c r="D37" s="62">
        <f>D36+D23</f>
        <v>140389.20000000001</v>
      </c>
      <c r="E37" s="62">
        <f>E36+E23</f>
        <v>147934.30000000002</v>
      </c>
      <c r="F37" s="62">
        <f t="shared" si="0"/>
        <v>7545.1000000000058</v>
      </c>
      <c r="G37" s="62">
        <f t="shared" si="1"/>
        <v>105.37441626563869</v>
      </c>
    </row>
    <row r="39" spans="1:7" x14ac:dyDescent="0.2">
      <c r="D39" s="64"/>
    </row>
  </sheetData>
  <mergeCells count="4">
    <mergeCell ref="B2:G2"/>
    <mergeCell ref="B3:G3"/>
    <mergeCell ref="A36:C36"/>
    <mergeCell ref="A37:C37"/>
  </mergeCells>
  <pageMargins left="0.78740157480314965" right="0.19685039370078741" top="0.59055118110236227" bottom="0.19685039370078741" header="0" footer="0"/>
  <pageSetup paperSize="9" scale="65" fitToHeight="50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EA135-1897-4592-9F38-514BC441966D}">
  <dimension ref="A2:J26"/>
  <sheetViews>
    <sheetView topLeftCell="A13" workbookViewId="0">
      <selection activeCell="J17" sqref="J17"/>
    </sheetView>
  </sheetViews>
  <sheetFormatPr defaultRowHeight="12.75" x14ac:dyDescent="0.2"/>
  <cols>
    <col min="1" max="1" width="0.140625" style="39" customWidth="1"/>
    <col min="2" max="2" width="10.42578125" style="63" customWidth="1"/>
    <col min="3" max="3" width="49.140625" style="39" customWidth="1"/>
    <col min="4" max="4" width="17.5703125" style="63" customWidth="1"/>
    <col min="5" max="5" width="16.5703125" style="63" customWidth="1"/>
    <col min="6" max="6" width="13.7109375" style="63" customWidth="1"/>
    <col min="7" max="7" width="13.85546875" style="63" customWidth="1"/>
    <col min="8" max="16384" width="9.140625" style="39"/>
  </cols>
  <sheetData>
    <row r="2" spans="1:10" ht="15.75" x14ac:dyDescent="0.25">
      <c r="A2" s="40" t="s">
        <v>232</v>
      </c>
      <c r="B2" s="84" t="s">
        <v>213</v>
      </c>
      <c r="C2" s="84"/>
      <c r="D2" s="84"/>
      <c r="E2" s="84"/>
      <c r="F2" s="84"/>
      <c r="G2" s="84"/>
    </row>
    <row r="3" spans="1:10" ht="15.75" x14ac:dyDescent="0.25">
      <c r="A3" s="37" t="s">
        <v>233</v>
      </c>
      <c r="B3" s="84" t="s">
        <v>234</v>
      </c>
      <c r="C3" s="84"/>
      <c r="D3" s="84"/>
      <c r="E3" s="84"/>
      <c r="F3" s="84"/>
      <c r="G3" s="84"/>
      <c r="H3" s="38"/>
      <c r="I3" s="38"/>
      <c r="J3" s="38"/>
    </row>
    <row r="4" spans="1:10" x14ac:dyDescent="0.2">
      <c r="A4" s="40"/>
      <c r="B4" s="41"/>
      <c r="C4" s="40"/>
      <c r="D4" s="41"/>
      <c r="E4" s="41"/>
      <c r="F4" s="41"/>
      <c r="G4" s="41" t="s">
        <v>215</v>
      </c>
    </row>
    <row r="5" spans="1:10" ht="49.5" customHeight="1" x14ac:dyDescent="0.2">
      <c r="A5" s="65"/>
      <c r="B5" s="44" t="s">
        <v>0</v>
      </c>
      <c r="C5" s="44" t="s">
        <v>1</v>
      </c>
      <c r="D5" s="45" t="s">
        <v>235</v>
      </c>
      <c r="E5" s="45" t="s">
        <v>248</v>
      </c>
      <c r="F5" s="45" t="s">
        <v>217</v>
      </c>
      <c r="G5" s="45" t="s">
        <v>73</v>
      </c>
    </row>
    <row r="6" spans="1:10" ht="19.5" customHeight="1" x14ac:dyDescent="0.25">
      <c r="A6" s="43"/>
      <c r="B6" s="66">
        <v>10000000</v>
      </c>
      <c r="C6" s="67" t="s">
        <v>218</v>
      </c>
      <c r="D6" s="68">
        <f>D7</f>
        <v>19.899999999999999</v>
      </c>
      <c r="E6" s="68">
        <f>E7</f>
        <v>18.399999999999999</v>
      </c>
      <c r="F6" s="68">
        <f t="shared" ref="F6:F26" si="0">E6-D6</f>
        <v>-1.5</v>
      </c>
      <c r="G6" s="68">
        <f t="shared" ref="G6:G26" si="1">IF(D6=0,0,E6/D6*100)</f>
        <v>92.462311557788951</v>
      </c>
    </row>
    <row r="7" spans="1:10" ht="18.75" customHeight="1" x14ac:dyDescent="0.25">
      <c r="A7" s="43"/>
      <c r="B7" s="50">
        <v>19000000</v>
      </c>
      <c r="C7" s="51" t="s">
        <v>236</v>
      </c>
      <c r="D7" s="53">
        <f>D8</f>
        <v>19.899999999999999</v>
      </c>
      <c r="E7" s="53">
        <f>E8</f>
        <v>18.399999999999999</v>
      </c>
      <c r="F7" s="53">
        <f t="shared" si="0"/>
        <v>-1.5</v>
      </c>
      <c r="G7" s="53">
        <f t="shared" si="1"/>
        <v>92.462311557788951</v>
      </c>
    </row>
    <row r="8" spans="1:10" s="70" customFormat="1" ht="18.75" customHeight="1" x14ac:dyDescent="0.25">
      <c r="A8" s="69"/>
      <c r="B8" s="54">
        <v>19010000</v>
      </c>
      <c r="C8" s="55" t="s">
        <v>237</v>
      </c>
      <c r="D8" s="57">
        <v>19.899999999999999</v>
      </c>
      <c r="E8" s="57">
        <v>18.399999999999999</v>
      </c>
      <c r="F8" s="57">
        <f t="shared" si="0"/>
        <v>-1.5</v>
      </c>
      <c r="G8" s="57">
        <f t="shared" si="1"/>
        <v>92.462311557788951</v>
      </c>
    </row>
    <row r="9" spans="1:10" ht="24" customHeight="1" x14ac:dyDescent="0.25">
      <c r="A9" s="43"/>
      <c r="B9" s="66">
        <v>20000000</v>
      </c>
      <c r="C9" s="67" t="s">
        <v>223</v>
      </c>
      <c r="D9" s="68">
        <f>D12+D10+D11</f>
        <v>21053.600000000002</v>
      </c>
      <c r="E9" s="68">
        <f>E12+E10+E11</f>
        <v>5141.7</v>
      </c>
      <c r="F9" s="68">
        <f t="shared" si="0"/>
        <v>-15911.900000000001</v>
      </c>
      <c r="G9" s="71">
        <f t="shared" si="1"/>
        <v>24.421951590226847</v>
      </c>
    </row>
    <row r="10" spans="1:10" ht="51" customHeight="1" x14ac:dyDescent="0.25">
      <c r="A10" s="43"/>
      <c r="B10" s="72">
        <v>21110000</v>
      </c>
      <c r="C10" s="13" t="s">
        <v>238</v>
      </c>
      <c r="D10" s="56">
        <v>78</v>
      </c>
      <c r="E10" s="56">
        <v>0</v>
      </c>
      <c r="F10" s="57">
        <f t="shared" si="0"/>
        <v>-78</v>
      </c>
      <c r="G10" s="57">
        <f t="shared" si="1"/>
        <v>0</v>
      </c>
    </row>
    <row r="11" spans="1:10" ht="18" customHeight="1" x14ac:dyDescent="0.25">
      <c r="A11" s="43"/>
      <c r="B11" s="72">
        <v>24060000</v>
      </c>
      <c r="C11" s="13" t="s">
        <v>45</v>
      </c>
      <c r="D11" s="56">
        <v>15</v>
      </c>
      <c r="E11" s="56">
        <v>31.8</v>
      </c>
      <c r="F11" s="57">
        <f t="shared" si="0"/>
        <v>16.8</v>
      </c>
      <c r="G11" s="57">
        <f t="shared" si="1"/>
        <v>212</v>
      </c>
    </row>
    <row r="12" spans="1:10" ht="19.5" customHeight="1" x14ac:dyDescent="0.25">
      <c r="A12" s="43"/>
      <c r="B12" s="50">
        <v>25000000</v>
      </c>
      <c r="C12" s="51" t="s">
        <v>239</v>
      </c>
      <c r="D12" s="53">
        <f>D13+D14</f>
        <v>20960.600000000002</v>
      </c>
      <c r="E12" s="53">
        <f>E13+E14</f>
        <v>5109.8999999999996</v>
      </c>
      <c r="F12" s="53">
        <f t="shared" si="0"/>
        <v>-15850.700000000003</v>
      </c>
      <c r="G12" s="53">
        <f t="shared" si="1"/>
        <v>24.378596032556317</v>
      </c>
    </row>
    <row r="13" spans="1:10" ht="35.25" customHeight="1" x14ac:dyDescent="0.25">
      <c r="A13" s="43"/>
      <c r="B13" s="54">
        <v>25010000</v>
      </c>
      <c r="C13" s="55" t="s">
        <v>240</v>
      </c>
      <c r="D13" s="57">
        <v>125.7</v>
      </c>
      <c r="E13" s="57">
        <v>181.2</v>
      </c>
      <c r="F13" s="57">
        <f t="shared" si="0"/>
        <v>55.499999999999986</v>
      </c>
      <c r="G13" s="57">
        <f t="shared" si="1"/>
        <v>144.1527446300716</v>
      </c>
    </row>
    <row r="14" spans="1:10" ht="30" x14ac:dyDescent="0.25">
      <c r="A14" s="43"/>
      <c r="B14" s="54">
        <v>25020000</v>
      </c>
      <c r="C14" s="55" t="s">
        <v>241</v>
      </c>
      <c r="D14" s="57">
        <v>20834.900000000001</v>
      </c>
      <c r="E14" s="57">
        <v>4928.7</v>
      </c>
      <c r="F14" s="57">
        <f t="shared" si="0"/>
        <v>-15906.2</v>
      </c>
      <c r="G14" s="57">
        <f t="shared" si="1"/>
        <v>23.655981070223518</v>
      </c>
    </row>
    <row r="15" spans="1:10" ht="18.75" customHeight="1" x14ac:dyDescent="0.25">
      <c r="A15" s="43"/>
      <c r="B15" s="66">
        <v>30000000</v>
      </c>
      <c r="C15" s="67" t="s">
        <v>242</v>
      </c>
      <c r="D15" s="68">
        <f>SUM(D16:D17)</f>
        <v>423.4</v>
      </c>
      <c r="E15" s="68">
        <f>SUM(E16:E17)</f>
        <v>38.9</v>
      </c>
      <c r="F15" s="68">
        <f>E15-D15</f>
        <v>-384.5</v>
      </c>
      <c r="G15" s="68">
        <f t="shared" si="1"/>
        <v>9.1875295229097773</v>
      </c>
    </row>
    <row r="16" spans="1:10" ht="24" customHeight="1" x14ac:dyDescent="0.25">
      <c r="A16" s="43"/>
      <c r="B16" s="54">
        <v>33010000</v>
      </c>
      <c r="C16" s="55" t="s">
        <v>243</v>
      </c>
      <c r="D16" s="57">
        <v>407.4</v>
      </c>
      <c r="E16" s="57">
        <v>0</v>
      </c>
      <c r="F16" s="57">
        <f t="shared" ref="F16" si="2">E16-D16</f>
        <v>-407.4</v>
      </c>
      <c r="G16" s="57">
        <f t="shared" si="1"/>
        <v>0</v>
      </c>
    </row>
    <row r="17" spans="1:7" ht="45" x14ac:dyDescent="0.25">
      <c r="A17" s="43"/>
      <c r="B17" s="54">
        <v>31030000</v>
      </c>
      <c r="C17" s="13" t="s">
        <v>98</v>
      </c>
      <c r="D17" s="57">
        <v>16</v>
      </c>
      <c r="E17" s="57">
        <v>38.9</v>
      </c>
      <c r="F17" s="57">
        <f t="shared" si="0"/>
        <v>22.9</v>
      </c>
      <c r="G17" s="57">
        <f t="shared" si="1"/>
        <v>243.125</v>
      </c>
    </row>
    <row r="18" spans="1:7" ht="20.25" customHeight="1" x14ac:dyDescent="0.25">
      <c r="A18" s="43"/>
      <c r="B18" s="66">
        <v>40000000</v>
      </c>
      <c r="C18" s="67" t="s">
        <v>227</v>
      </c>
      <c r="D18" s="68">
        <f>SUM(D19:D22)</f>
        <v>25647.1</v>
      </c>
      <c r="E18" s="68">
        <f>SUM(E19:E22)</f>
        <v>7454.3</v>
      </c>
      <c r="F18" s="68">
        <f t="shared" si="0"/>
        <v>-18192.8</v>
      </c>
      <c r="G18" s="68">
        <f t="shared" si="1"/>
        <v>29.064884528855117</v>
      </c>
    </row>
    <row r="19" spans="1:7" ht="36" customHeight="1" x14ac:dyDescent="0.25">
      <c r="A19" s="43"/>
      <c r="B19" s="7">
        <v>41033900</v>
      </c>
      <c r="C19" s="13" t="s">
        <v>65</v>
      </c>
      <c r="D19" s="56">
        <v>0</v>
      </c>
      <c r="E19" s="56">
        <v>1611.9</v>
      </c>
      <c r="F19" s="57">
        <f t="shared" si="0"/>
        <v>1611.9</v>
      </c>
      <c r="G19" s="57">
        <f t="shared" si="1"/>
        <v>0</v>
      </c>
    </row>
    <row r="20" spans="1:7" ht="66.75" customHeight="1" x14ac:dyDescent="0.25">
      <c r="A20" s="43"/>
      <c r="B20" s="73">
        <v>41037400</v>
      </c>
      <c r="C20" s="13" t="s">
        <v>99</v>
      </c>
      <c r="D20" s="56">
        <v>0</v>
      </c>
      <c r="E20" s="56">
        <v>114.3</v>
      </c>
      <c r="F20" s="57">
        <f t="shared" si="0"/>
        <v>114.3</v>
      </c>
      <c r="G20" s="57">
        <f t="shared" si="1"/>
        <v>0</v>
      </c>
    </row>
    <row r="21" spans="1:7" ht="15" x14ac:dyDescent="0.25">
      <c r="A21" s="43"/>
      <c r="B21" s="73">
        <v>41053900</v>
      </c>
      <c r="C21" s="74" t="s">
        <v>70</v>
      </c>
      <c r="D21" s="56">
        <v>10358.700000000001</v>
      </c>
      <c r="E21" s="56">
        <v>5728.1</v>
      </c>
      <c r="F21" s="57">
        <f t="shared" ref="F21" si="3">E21-D21</f>
        <v>-4630.6000000000004</v>
      </c>
      <c r="G21" s="57">
        <f t="shared" ref="G21" si="4">IF(D21=0,0,E21/D21*100)</f>
        <v>55.297479413439909</v>
      </c>
    </row>
    <row r="22" spans="1:7" ht="60" x14ac:dyDescent="0.25">
      <c r="A22" s="43"/>
      <c r="B22" s="7">
        <v>41059100</v>
      </c>
      <c r="C22" s="13" t="s">
        <v>244</v>
      </c>
      <c r="D22" s="57">
        <v>15288.4</v>
      </c>
      <c r="E22" s="57">
        <v>0</v>
      </c>
      <c r="F22" s="57">
        <f t="shared" si="0"/>
        <v>-15288.4</v>
      </c>
      <c r="G22" s="57">
        <f t="shared" si="1"/>
        <v>0</v>
      </c>
    </row>
    <row r="23" spans="1:7" ht="17.25" customHeight="1" x14ac:dyDescent="0.25">
      <c r="A23" s="43"/>
      <c r="B23" s="50">
        <v>50000000</v>
      </c>
      <c r="C23" s="51" t="s">
        <v>245</v>
      </c>
      <c r="D23" s="53">
        <f>D24</f>
        <v>5.5</v>
      </c>
      <c r="E23" s="53">
        <f>E24</f>
        <v>0</v>
      </c>
      <c r="F23" s="53">
        <f t="shared" si="0"/>
        <v>-5.5</v>
      </c>
      <c r="G23" s="53">
        <f t="shared" si="1"/>
        <v>0</v>
      </c>
    </row>
    <row r="24" spans="1:7" ht="44.25" customHeight="1" x14ac:dyDescent="0.25">
      <c r="A24" s="43"/>
      <c r="B24" s="54">
        <v>50110000</v>
      </c>
      <c r="C24" s="55" t="s">
        <v>246</v>
      </c>
      <c r="D24" s="57">
        <v>5.5</v>
      </c>
      <c r="E24" s="57">
        <v>0</v>
      </c>
      <c r="F24" s="57">
        <f t="shared" si="0"/>
        <v>-5.5</v>
      </c>
      <c r="G24" s="57">
        <f t="shared" si="1"/>
        <v>0</v>
      </c>
    </row>
    <row r="25" spans="1:7" ht="17.25" customHeight="1" x14ac:dyDescent="0.25">
      <c r="A25" s="85" t="s">
        <v>74</v>
      </c>
      <c r="B25" s="86"/>
      <c r="C25" s="86"/>
      <c r="D25" s="62">
        <f>D6+D9+D15+D23</f>
        <v>21502.400000000005</v>
      </c>
      <c r="E25" s="62">
        <f>E6+E9+E15+E23</f>
        <v>5198.9999999999991</v>
      </c>
      <c r="F25" s="62">
        <f t="shared" si="0"/>
        <v>-16303.400000000005</v>
      </c>
      <c r="G25" s="62">
        <f t="shared" si="1"/>
        <v>24.178696331572279</v>
      </c>
    </row>
    <row r="26" spans="1:7" ht="17.25" customHeight="1" x14ac:dyDescent="0.25">
      <c r="A26" s="85" t="s">
        <v>231</v>
      </c>
      <c r="B26" s="86"/>
      <c r="C26" s="86"/>
      <c r="D26" s="62">
        <f>D25+D18</f>
        <v>47149.5</v>
      </c>
      <c r="E26" s="62">
        <f>E25+E18</f>
        <v>12653.3</v>
      </c>
      <c r="F26" s="62">
        <f t="shared" si="0"/>
        <v>-34496.199999999997</v>
      </c>
      <c r="G26" s="62">
        <f t="shared" si="1"/>
        <v>26.836551819213351</v>
      </c>
    </row>
  </sheetData>
  <mergeCells count="4">
    <mergeCell ref="B2:G2"/>
    <mergeCell ref="B3:G3"/>
    <mergeCell ref="A25:C25"/>
    <mergeCell ref="A26:C26"/>
  </mergeCells>
  <pageMargins left="0.78740157480314965" right="0.19685039370078741" top="0.39370078740157483" bottom="0.39370078740157483" header="0" footer="0"/>
  <pageSetup paperSize="9" scale="7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доходи ЗФ</vt:lpstr>
      <vt:lpstr>доходи СФ</vt:lpstr>
      <vt:lpstr>видатки ЗФ</vt:lpstr>
      <vt:lpstr>видатки СФ</vt:lpstr>
      <vt:lpstr>порівнял аналіз доходів ЗФ</vt:lpstr>
      <vt:lpstr>порівнял аналіз доходів СФ</vt:lpstr>
      <vt:lpstr>'видатки ЗФ'!Заголовки_для_печати</vt:lpstr>
      <vt:lpstr>'видатки СФ'!Заголовки_для_печати</vt:lpstr>
      <vt:lpstr>'доходи ЗФ'!Заголовки_для_печати</vt:lpstr>
      <vt:lpstr>'доходи СФ'!Заголовки_для_печати</vt:lpstr>
      <vt:lpstr>'порівнял аналіз доходів ЗФ'!Заголовки_для_печати</vt:lpstr>
      <vt:lpstr>'порівнял аналіз доходів СФ'!Заголовки_для_печати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2025-07-01T11:43:33Z</cp:lastPrinted>
  <dcterms:created xsi:type="dcterms:W3CDTF">2025-07-01T08:43:45Z</dcterms:created>
  <dcterms:modified xsi:type="dcterms:W3CDTF">2025-07-01T11:44:53Z</dcterms:modified>
</cp:coreProperties>
</file>